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codeName="ThisWorkbook" autoCompressPictures="0"/>
  <bookViews>
    <workbookView xWindow="20" yWindow="20" windowWidth="22500" windowHeight="15320" tabRatio="731" activeTab="1"/>
  </bookViews>
  <sheets>
    <sheet name="Raw" sheetId="1" r:id="rId1"/>
    <sheet name="Digest Sorted" sheetId="23" r:id="rId2"/>
    <sheet name="Prior Data - April" sheetId="24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3" i="1" l="1"/>
  <c r="F33" i="1"/>
  <c r="G33" i="1"/>
  <c r="H33" i="1"/>
  <c r="I33" i="1"/>
  <c r="J33" i="1"/>
  <c r="K33" i="1"/>
  <c r="L33" i="1"/>
  <c r="M33" i="1"/>
  <c r="N33" i="1"/>
  <c r="O33" i="1"/>
  <c r="E34" i="1"/>
  <c r="F34" i="1"/>
  <c r="G34" i="1"/>
  <c r="H34" i="1"/>
  <c r="I34" i="1"/>
  <c r="J34" i="1"/>
  <c r="K34" i="1"/>
  <c r="L34" i="1"/>
  <c r="M34" i="1"/>
  <c r="N34" i="1"/>
  <c r="O34" i="1"/>
  <c r="D34" i="1"/>
  <c r="D33" i="1"/>
  <c r="AD39" i="23"/>
  <c r="AE39" i="23"/>
  <c r="X39" i="23"/>
  <c r="W39" i="23"/>
  <c r="Y39" i="23"/>
  <c r="V39" i="23"/>
  <c r="W92" i="23"/>
  <c r="X92" i="23"/>
  <c r="Y92" i="23"/>
  <c r="AF92" i="23"/>
  <c r="AE92" i="23"/>
  <c r="AG92" i="23"/>
  <c r="P92" i="23"/>
  <c r="O92" i="23"/>
  <c r="Q92" i="23"/>
  <c r="I92" i="23"/>
  <c r="H92" i="23"/>
  <c r="J92" i="23"/>
  <c r="W90" i="23"/>
  <c r="X90" i="23"/>
  <c r="Y90" i="23"/>
  <c r="AF90" i="23"/>
  <c r="AE90" i="23"/>
  <c r="AG90" i="23"/>
  <c r="P90" i="23"/>
  <c r="O90" i="23"/>
  <c r="Q90" i="23"/>
  <c r="I90" i="23"/>
  <c r="H90" i="23"/>
  <c r="J90" i="23"/>
  <c r="W83" i="23"/>
  <c r="X83" i="23"/>
  <c r="Y83" i="23"/>
  <c r="AF83" i="23"/>
  <c r="AE83" i="23"/>
  <c r="AG83" i="23"/>
  <c r="P83" i="23"/>
  <c r="O83" i="23"/>
  <c r="Q83" i="23"/>
  <c r="I83" i="23"/>
  <c r="H83" i="23"/>
  <c r="J83" i="23"/>
  <c r="W70" i="23"/>
  <c r="X70" i="23"/>
  <c r="Y70" i="23"/>
  <c r="AF70" i="23"/>
  <c r="AE70" i="23"/>
  <c r="AG70" i="23"/>
  <c r="P70" i="23"/>
  <c r="O70" i="23"/>
  <c r="Q70" i="23"/>
  <c r="I70" i="23"/>
  <c r="H70" i="23"/>
  <c r="J70" i="23"/>
  <c r="AF94" i="23"/>
  <c r="AE94" i="23"/>
  <c r="AG94" i="23"/>
  <c r="AD94" i="23"/>
  <c r="AF93" i="23"/>
  <c r="AE93" i="23"/>
  <c r="AG93" i="23"/>
  <c r="AD93" i="23"/>
  <c r="AD92" i="23"/>
  <c r="AF91" i="23"/>
  <c r="AE91" i="23"/>
  <c r="AG91" i="23"/>
  <c r="AD91" i="23"/>
  <c r="AD90" i="23"/>
  <c r="AF89" i="23"/>
  <c r="AE89" i="23"/>
  <c r="AG89" i="23"/>
  <c r="AD89" i="23"/>
  <c r="AF88" i="23"/>
  <c r="AE88" i="23"/>
  <c r="AG88" i="23"/>
  <c r="AD88" i="23"/>
  <c r="AF87" i="23"/>
  <c r="AE87" i="23"/>
  <c r="AG87" i="23"/>
  <c r="AD87" i="23"/>
  <c r="AF86" i="23"/>
  <c r="AE86" i="23"/>
  <c r="AG86" i="23"/>
  <c r="AD86" i="23"/>
  <c r="AF85" i="23"/>
  <c r="AE85" i="23"/>
  <c r="AG85" i="23"/>
  <c r="AD85" i="23"/>
  <c r="AF84" i="23"/>
  <c r="AE84" i="23"/>
  <c r="AG84" i="23"/>
  <c r="AD84" i="23"/>
  <c r="AD83" i="23"/>
  <c r="AF82" i="23"/>
  <c r="AE82" i="23"/>
  <c r="AG82" i="23"/>
  <c r="AD82" i="23"/>
  <c r="AF81" i="23"/>
  <c r="AE81" i="23"/>
  <c r="AG81" i="23"/>
  <c r="AD81" i="23"/>
  <c r="AF80" i="23"/>
  <c r="AE80" i="23"/>
  <c r="AG80" i="23"/>
  <c r="AD80" i="23"/>
  <c r="AF79" i="23"/>
  <c r="AE79" i="23"/>
  <c r="AG79" i="23"/>
  <c r="AD79" i="23"/>
  <c r="AF78" i="23"/>
  <c r="AE78" i="23"/>
  <c r="AG78" i="23"/>
  <c r="AD78" i="23"/>
  <c r="AF77" i="23"/>
  <c r="AE77" i="23"/>
  <c r="AG77" i="23"/>
  <c r="AD77" i="23"/>
  <c r="AF76" i="23"/>
  <c r="AE76" i="23"/>
  <c r="AG76" i="23"/>
  <c r="AD76" i="23"/>
  <c r="AF75" i="23"/>
  <c r="AE75" i="23"/>
  <c r="AG75" i="23"/>
  <c r="AD75" i="23"/>
  <c r="AF74" i="23"/>
  <c r="AE74" i="23"/>
  <c r="AG74" i="23"/>
  <c r="AD74" i="23"/>
  <c r="AF73" i="23"/>
  <c r="AE73" i="23"/>
  <c r="AG73" i="23"/>
  <c r="AD73" i="23"/>
  <c r="AF72" i="23"/>
  <c r="AE72" i="23"/>
  <c r="AG72" i="23"/>
  <c r="AD72" i="23"/>
  <c r="AF71" i="23"/>
  <c r="AE71" i="23"/>
  <c r="AG71" i="23"/>
  <c r="AD71" i="23"/>
  <c r="AD70" i="23"/>
  <c r="AF69" i="23"/>
  <c r="AE69" i="23"/>
  <c r="AG69" i="23"/>
  <c r="AD69" i="23"/>
  <c r="AF68" i="23"/>
  <c r="AE68" i="23"/>
  <c r="AG68" i="23"/>
  <c r="AD68" i="23"/>
  <c r="AF67" i="23"/>
  <c r="AE67" i="23"/>
  <c r="AG67" i="23"/>
  <c r="AD67" i="23"/>
  <c r="AF66" i="23"/>
  <c r="AE66" i="23"/>
  <c r="AG66" i="23"/>
  <c r="AD66" i="23"/>
  <c r="AF65" i="23"/>
  <c r="AE65" i="23"/>
  <c r="AG65" i="23"/>
  <c r="AD65" i="23"/>
  <c r="AF64" i="23"/>
  <c r="AE64" i="23"/>
  <c r="AG64" i="23"/>
  <c r="AD64" i="23"/>
  <c r="AF63" i="23"/>
  <c r="AE63" i="23"/>
  <c r="AG63" i="23"/>
  <c r="AD63" i="23"/>
  <c r="AF62" i="23"/>
  <c r="AE62" i="23"/>
  <c r="AG62" i="23"/>
  <c r="AD62" i="23"/>
  <c r="AF61" i="23"/>
  <c r="AE61" i="23"/>
  <c r="AG61" i="23"/>
  <c r="AD61" i="23"/>
  <c r="AF60" i="23"/>
  <c r="AE60" i="23"/>
  <c r="AG60" i="23"/>
  <c r="AD60" i="23"/>
  <c r="AF59" i="23"/>
  <c r="AE59" i="23"/>
  <c r="AG59" i="23"/>
  <c r="AD59" i="23"/>
  <c r="AF58" i="23"/>
  <c r="AE58" i="23"/>
  <c r="AG58" i="23"/>
  <c r="AD58" i="23"/>
  <c r="AF57" i="23"/>
  <c r="AE57" i="23"/>
  <c r="AG57" i="23"/>
  <c r="AD57" i="23"/>
  <c r="AF56" i="23"/>
  <c r="AE56" i="23"/>
  <c r="AG56" i="23"/>
  <c r="AD56" i="23"/>
  <c r="AF55" i="23"/>
  <c r="AE55" i="23"/>
  <c r="AG55" i="23"/>
  <c r="AD55" i="23"/>
  <c r="AF54" i="23"/>
  <c r="AE54" i="23"/>
  <c r="AG54" i="23"/>
  <c r="AD54" i="23"/>
  <c r="AF53" i="23"/>
  <c r="AE53" i="23"/>
  <c r="AG53" i="23"/>
  <c r="AD53" i="23"/>
  <c r="AF52" i="23"/>
  <c r="AE52" i="23"/>
  <c r="AG52" i="23"/>
  <c r="AD52" i="23"/>
  <c r="AF51" i="23"/>
  <c r="AE51" i="23"/>
  <c r="AG51" i="23"/>
  <c r="AD51" i="23"/>
  <c r="AF50" i="23"/>
  <c r="AE50" i="23"/>
  <c r="AG50" i="23"/>
  <c r="AD50" i="23"/>
  <c r="AF49" i="23"/>
  <c r="AE49" i="23"/>
  <c r="AG49" i="23"/>
  <c r="AD49" i="23"/>
  <c r="AF48" i="23"/>
  <c r="AE48" i="23"/>
  <c r="AG48" i="23"/>
  <c r="AD48" i="23"/>
  <c r="AF47" i="23"/>
  <c r="AE47" i="23"/>
  <c r="AG47" i="23"/>
  <c r="AD47" i="23"/>
  <c r="AF46" i="23"/>
  <c r="AE46" i="23"/>
  <c r="AG46" i="23"/>
  <c r="AD46" i="23"/>
  <c r="AF45" i="23"/>
  <c r="AE45" i="23"/>
  <c r="AG45" i="23"/>
  <c r="AD45" i="23"/>
  <c r="AF44" i="23"/>
  <c r="AE44" i="23"/>
  <c r="AG44" i="23"/>
  <c r="AD44" i="23"/>
  <c r="AF43" i="23"/>
  <c r="AE43" i="23"/>
  <c r="AG43" i="23"/>
  <c r="AD43" i="23"/>
  <c r="AF42" i="23"/>
  <c r="AE42" i="23"/>
  <c r="AG42" i="23"/>
  <c r="AD42" i="23"/>
  <c r="AF41" i="23"/>
  <c r="AE41" i="23"/>
  <c r="AG41" i="23"/>
  <c r="AD41" i="23"/>
  <c r="AF40" i="23"/>
  <c r="AE40" i="23"/>
  <c r="AG40" i="23"/>
  <c r="AD40" i="23"/>
  <c r="AF39" i="23"/>
  <c r="AG39" i="23"/>
  <c r="X94" i="23"/>
  <c r="W94" i="23"/>
  <c r="Y94" i="23"/>
  <c r="V94" i="23"/>
  <c r="X93" i="23"/>
  <c r="W93" i="23"/>
  <c r="Y93" i="23"/>
  <c r="V93" i="23"/>
  <c r="V92" i="23"/>
  <c r="X91" i="23"/>
  <c r="W91" i="23"/>
  <c r="Y91" i="23"/>
  <c r="V91" i="23"/>
  <c r="V90" i="23"/>
  <c r="X89" i="23"/>
  <c r="W89" i="23"/>
  <c r="Y89" i="23"/>
  <c r="V89" i="23"/>
  <c r="X88" i="23"/>
  <c r="W88" i="23"/>
  <c r="Y88" i="23"/>
  <c r="V88" i="23"/>
  <c r="X87" i="23"/>
  <c r="W87" i="23"/>
  <c r="Y87" i="23"/>
  <c r="V87" i="23"/>
  <c r="X86" i="23"/>
  <c r="W86" i="23"/>
  <c r="Y86" i="23"/>
  <c r="V86" i="23"/>
  <c r="X85" i="23"/>
  <c r="W85" i="23"/>
  <c r="Y85" i="23"/>
  <c r="V85" i="23"/>
  <c r="X84" i="23"/>
  <c r="W84" i="23"/>
  <c r="Y84" i="23"/>
  <c r="V84" i="23"/>
  <c r="V83" i="23"/>
  <c r="X82" i="23"/>
  <c r="W82" i="23"/>
  <c r="Y82" i="23"/>
  <c r="V82" i="23"/>
  <c r="X81" i="23"/>
  <c r="W81" i="23"/>
  <c r="Y81" i="23"/>
  <c r="V81" i="23"/>
  <c r="X80" i="23"/>
  <c r="W80" i="23"/>
  <c r="Y80" i="23"/>
  <c r="V80" i="23"/>
  <c r="X79" i="23"/>
  <c r="W79" i="23"/>
  <c r="Y79" i="23"/>
  <c r="V79" i="23"/>
  <c r="X78" i="23"/>
  <c r="W78" i="23"/>
  <c r="Y78" i="23"/>
  <c r="V78" i="23"/>
  <c r="X77" i="23"/>
  <c r="W77" i="23"/>
  <c r="Y77" i="23"/>
  <c r="V77" i="23"/>
  <c r="X76" i="23"/>
  <c r="W76" i="23"/>
  <c r="Y76" i="23"/>
  <c r="V76" i="23"/>
  <c r="X75" i="23"/>
  <c r="W75" i="23"/>
  <c r="Y75" i="23"/>
  <c r="V75" i="23"/>
  <c r="X74" i="23"/>
  <c r="W74" i="23"/>
  <c r="Y74" i="23"/>
  <c r="V74" i="23"/>
  <c r="X73" i="23"/>
  <c r="W73" i="23"/>
  <c r="Y73" i="23"/>
  <c r="V73" i="23"/>
  <c r="X72" i="23"/>
  <c r="W72" i="23"/>
  <c r="Y72" i="23"/>
  <c r="V72" i="23"/>
  <c r="X71" i="23"/>
  <c r="W71" i="23"/>
  <c r="Y71" i="23"/>
  <c r="V71" i="23"/>
  <c r="V70" i="23"/>
  <c r="X69" i="23"/>
  <c r="W69" i="23"/>
  <c r="Y69" i="23"/>
  <c r="V69" i="23"/>
  <c r="X68" i="23"/>
  <c r="W68" i="23"/>
  <c r="Y68" i="23"/>
  <c r="V68" i="23"/>
  <c r="X67" i="23"/>
  <c r="W67" i="23"/>
  <c r="Y67" i="23"/>
  <c r="V67" i="23"/>
  <c r="X66" i="23"/>
  <c r="W66" i="23"/>
  <c r="Y66" i="23"/>
  <c r="V66" i="23"/>
  <c r="X65" i="23"/>
  <c r="W65" i="23"/>
  <c r="Y65" i="23"/>
  <c r="V65" i="23"/>
  <c r="X64" i="23"/>
  <c r="W64" i="23"/>
  <c r="Y64" i="23"/>
  <c r="V64" i="23"/>
  <c r="X63" i="23"/>
  <c r="W63" i="23"/>
  <c r="Y63" i="23"/>
  <c r="V63" i="23"/>
  <c r="X62" i="23"/>
  <c r="W62" i="23"/>
  <c r="Y62" i="23"/>
  <c r="V62" i="23"/>
  <c r="X61" i="23"/>
  <c r="W61" i="23"/>
  <c r="Y61" i="23"/>
  <c r="V61" i="23"/>
  <c r="X60" i="23"/>
  <c r="W60" i="23"/>
  <c r="Y60" i="23"/>
  <c r="V60" i="23"/>
  <c r="X59" i="23"/>
  <c r="W59" i="23"/>
  <c r="Y59" i="23"/>
  <c r="V59" i="23"/>
  <c r="X58" i="23"/>
  <c r="W58" i="23"/>
  <c r="Y58" i="23"/>
  <c r="V58" i="23"/>
  <c r="X57" i="23"/>
  <c r="W57" i="23"/>
  <c r="Y57" i="23"/>
  <c r="V57" i="23"/>
  <c r="X56" i="23"/>
  <c r="W56" i="23"/>
  <c r="Y56" i="23"/>
  <c r="V56" i="23"/>
  <c r="X55" i="23"/>
  <c r="W55" i="23"/>
  <c r="Y55" i="23"/>
  <c r="V55" i="23"/>
  <c r="X54" i="23"/>
  <c r="W54" i="23"/>
  <c r="Y54" i="23"/>
  <c r="V54" i="23"/>
  <c r="X53" i="23"/>
  <c r="W53" i="23"/>
  <c r="Y53" i="23"/>
  <c r="V53" i="23"/>
  <c r="X52" i="23"/>
  <c r="W52" i="23"/>
  <c r="Y52" i="23"/>
  <c r="V52" i="23"/>
  <c r="X51" i="23"/>
  <c r="W51" i="23"/>
  <c r="Y51" i="23"/>
  <c r="V51" i="23"/>
  <c r="X50" i="23"/>
  <c r="W50" i="23"/>
  <c r="Y50" i="23"/>
  <c r="V50" i="23"/>
  <c r="X49" i="23"/>
  <c r="W49" i="23"/>
  <c r="Y49" i="23"/>
  <c r="V49" i="23"/>
  <c r="X48" i="23"/>
  <c r="W48" i="23"/>
  <c r="Y48" i="23"/>
  <c r="V48" i="23"/>
  <c r="X47" i="23"/>
  <c r="W47" i="23"/>
  <c r="Y47" i="23"/>
  <c r="V47" i="23"/>
  <c r="X46" i="23"/>
  <c r="W46" i="23"/>
  <c r="Y46" i="23"/>
  <c r="V46" i="23"/>
  <c r="X45" i="23"/>
  <c r="W45" i="23"/>
  <c r="Y45" i="23"/>
  <c r="V45" i="23"/>
  <c r="X44" i="23"/>
  <c r="W44" i="23"/>
  <c r="Y44" i="23"/>
  <c r="V44" i="23"/>
  <c r="X43" i="23"/>
  <c r="W43" i="23"/>
  <c r="Y43" i="23"/>
  <c r="V43" i="23"/>
  <c r="X42" i="23"/>
  <c r="W42" i="23"/>
  <c r="Y42" i="23"/>
  <c r="V42" i="23"/>
  <c r="X41" i="23"/>
  <c r="W41" i="23"/>
  <c r="Y41" i="23"/>
  <c r="V41" i="23"/>
  <c r="X40" i="23"/>
  <c r="W40" i="23"/>
  <c r="Y40" i="23"/>
  <c r="V40" i="23"/>
  <c r="P94" i="23"/>
  <c r="O94" i="23"/>
  <c r="Q94" i="23"/>
  <c r="N94" i="23"/>
  <c r="P93" i="23"/>
  <c r="O93" i="23"/>
  <c r="Q93" i="23"/>
  <c r="N93" i="23"/>
  <c r="N92" i="23"/>
  <c r="P91" i="23"/>
  <c r="O91" i="23"/>
  <c r="Q91" i="23"/>
  <c r="N91" i="23"/>
  <c r="N90" i="23"/>
  <c r="P89" i="23"/>
  <c r="O89" i="23"/>
  <c r="Q89" i="23"/>
  <c r="N89" i="23"/>
  <c r="P88" i="23"/>
  <c r="O88" i="23"/>
  <c r="Q88" i="23"/>
  <c r="N88" i="23"/>
  <c r="P87" i="23"/>
  <c r="O87" i="23"/>
  <c r="Q87" i="23"/>
  <c r="N87" i="23"/>
  <c r="P86" i="23"/>
  <c r="O86" i="23"/>
  <c r="Q86" i="23"/>
  <c r="N86" i="23"/>
  <c r="P85" i="23"/>
  <c r="O85" i="23"/>
  <c r="Q85" i="23"/>
  <c r="N85" i="23"/>
  <c r="P84" i="23"/>
  <c r="O84" i="23"/>
  <c r="Q84" i="23"/>
  <c r="N84" i="23"/>
  <c r="N83" i="23"/>
  <c r="P82" i="23"/>
  <c r="O82" i="23"/>
  <c r="Q82" i="23"/>
  <c r="N82" i="23"/>
  <c r="P81" i="23"/>
  <c r="O81" i="23"/>
  <c r="Q81" i="23"/>
  <c r="N81" i="23"/>
  <c r="P80" i="23"/>
  <c r="O80" i="23"/>
  <c r="Q80" i="23"/>
  <c r="N80" i="23"/>
  <c r="P79" i="23"/>
  <c r="O79" i="23"/>
  <c r="Q79" i="23"/>
  <c r="N79" i="23"/>
  <c r="P78" i="23"/>
  <c r="O78" i="23"/>
  <c r="Q78" i="23"/>
  <c r="N78" i="23"/>
  <c r="P77" i="23"/>
  <c r="O77" i="23"/>
  <c r="Q77" i="23"/>
  <c r="N77" i="23"/>
  <c r="P76" i="23"/>
  <c r="O76" i="23"/>
  <c r="Q76" i="23"/>
  <c r="N76" i="23"/>
  <c r="P75" i="23"/>
  <c r="O75" i="23"/>
  <c r="Q75" i="23"/>
  <c r="N75" i="23"/>
  <c r="P74" i="23"/>
  <c r="O74" i="23"/>
  <c r="Q74" i="23"/>
  <c r="N74" i="23"/>
  <c r="P73" i="23"/>
  <c r="O73" i="23"/>
  <c r="Q73" i="23"/>
  <c r="N73" i="23"/>
  <c r="P72" i="23"/>
  <c r="O72" i="23"/>
  <c r="Q72" i="23"/>
  <c r="N72" i="23"/>
  <c r="P71" i="23"/>
  <c r="O71" i="23"/>
  <c r="Q71" i="23"/>
  <c r="N71" i="23"/>
  <c r="N70" i="23"/>
  <c r="P69" i="23"/>
  <c r="O69" i="23"/>
  <c r="Q69" i="23"/>
  <c r="N69" i="23"/>
  <c r="P68" i="23"/>
  <c r="O68" i="23"/>
  <c r="Q68" i="23"/>
  <c r="N68" i="23"/>
  <c r="P67" i="23"/>
  <c r="O67" i="23"/>
  <c r="Q67" i="23"/>
  <c r="N67" i="23"/>
  <c r="P66" i="23"/>
  <c r="O66" i="23"/>
  <c r="Q66" i="23"/>
  <c r="N66" i="23"/>
  <c r="P65" i="23"/>
  <c r="O65" i="23"/>
  <c r="Q65" i="23"/>
  <c r="N65" i="23"/>
  <c r="P64" i="23"/>
  <c r="O64" i="23"/>
  <c r="Q64" i="23"/>
  <c r="N64" i="23"/>
  <c r="P63" i="23"/>
  <c r="O63" i="23"/>
  <c r="Q63" i="23"/>
  <c r="N63" i="23"/>
  <c r="P62" i="23"/>
  <c r="O62" i="23"/>
  <c r="Q62" i="23"/>
  <c r="N62" i="23"/>
  <c r="P61" i="23"/>
  <c r="O61" i="23"/>
  <c r="Q61" i="23"/>
  <c r="N61" i="23"/>
  <c r="P60" i="23"/>
  <c r="O60" i="23"/>
  <c r="Q60" i="23"/>
  <c r="N60" i="23"/>
  <c r="P59" i="23"/>
  <c r="O59" i="23"/>
  <c r="Q59" i="23"/>
  <c r="N59" i="23"/>
  <c r="P58" i="23"/>
  <c r="O58" i="23"/>
  <c r="Q58" i="23"/>
  <c r="N58" i="23"/>
  <c r="P57" i="23"/>
  <c r="O57" i="23"/>
  <c r="Q57" i="23"/>
  <c r="N57" i="23"/>
  <c r="P56" i="23"/>
  <c r="O56" i="23"/>
  <c r="Q56" i="23"/>
  <c r="N56" i="23"/>
  <c r="P55" i="23"/>
  <c r="O55" i="23"/>
  <c r="Q55" i="23"/>
  <c r="N55" i="23"/>
  <c r="P54" i="23"/>
  <c r="O54" i="23"/>
  <c r="Q54" i="23"/>
  <c r="N54" i="23"/>
  <c r="P53" i="23"/>
  <c r="O53" i="23"/>
  <c r="Q53" i="23"/>
  <c r="N53" i="23"/>
  <c r="P52" i="23"/>
  <c r="O52" i="23"/>
  <c r="Q52" i="23"/>
  <c r="N52" i="23"/>
  <c r="P51" i="23"/>
  <c r="O51" i="23"/>
  <c r="Q51" i="23"/>
  <c r="N51" i="23"/>
  <c r="P50" i="23"/>
  <c r="O50" i="23"/>
  <c r="Q50" i="23"/>
  <c r="N50" i="23"/>
  <c r="P49" i="23"/>
  <c r="O49" i="23"/>
  <c r="Q49" i="23"/>
  <c r="N49" i="23"/>
  <c r="P48" i="23"/>
  <c r="O48" i="23"/>
  <c r="Q48" i="23"/>
  <c r="N48" i="23"/>
  <c r="P47" i="23"/>
  <c r="O47" i="23"/>
  <c r="Q47" i="23"/>
  <c r="N47" i="23"/>
  <c r="P46" i="23"/>
  <c r="O46" i="23"/>
  <c r="Q46" i="23"/>
  <c r="N46" i="23"/>
  <c r="P45" i="23"/>
  <c r="O45" i="23"/>
  <c r="Q45" i="23"/>
  <c r="N45" i="23"/>
  <c r="P44" i="23"/>
  <c r="O44" i="23"/>
  <c r="Q44" i="23"/>
  <c r="N44" i="23"/>
  <c r="P43" i="23"/>
  <c r="O43" i="23"/>
  <c r="Q43" i="23"/>
  <c r="N43" i="23"/>
  <c r="P42" i="23"/>
  <c r="O42" i="23"/>
  <c r="Q42" i="23"/>
  <c r="N42" i="23"/>
  <c r="P41" i="23"/>
  <c r="O41" i="23"/>
  <c r="Q41" i="23"/>
  <c r="N41" i="23"/>
  <c r="P40" i="23"/>
  <c r="O40" i="23"/>
  <c r="Q40" i="23"/>
  <c r="N40" i="23"/>
  <c r="N39" i="23"/>
  <c r="P39" i="23"/>
  <c r="O39" i="23"/>
  <c r="Q39" i="23"/>
  <c r="I52" i="23"/>
  <c r="H52" i="23"/>
  <c r="J52" i="23"/>
  <c r="I51" i="23"/>
  <c r="H51" i="23"/>
  <c r="J51" i="23"/>
  <c r="I57" i="23"/>
  <c r="H57" i="23"/>
  <c r="J57" i="23"/>
  <c r="I56" i="23"/>
  <c r="H56" i="23"/>
  <c r="J56" i="23"/>
  <c r="I55" i="23"/>
  <c r="H55" i="23"/>
  <c r="J55" i="23"/>
  <c r="I54" i="23"/>
  <c r="H54" i="23"/>
  <c r="J54" i="23"/>
  <c r="I53" i="23"/>
  <c r="H53" i="23"/>
  <c r="J53" i="23"/>
  <c r="I50" i="23"/>
  <c r="H50" i="23"/>
  <c r="J50" i="23"/>
  <c r="I49" i="23"/>
  <c r="H49" i="23"/>
  <c r="J49" i="23"/>
  <c r="I48" i="23"/>
  <c r="H48" i="23"/>
  <c r="J48" i="23"/>
  <c r="I47" i="23"/>
  <c r="H47" i="23"/>
  <c r="J47" i="23"/>
  <c r="I46" i="23"/>
  <c r="H46" i="23"/>
  <c r="J46" i="23"/>
  <c r="I45" i="23"/>
  <c r="H45" i="23"/>
  <c r="J45" i="23"/>
  <c r="I44" i="23"/>
  <c r="H44" i="23"/>
  <c r="J44" i="23"/>
  <c r="I43" i="23"/>
  <c r="H43" i="23"/>
  <c r="J43" i="23"/>
  <c r="I42" i="23"/>
  <c r="H42" i="23"/>
  <c r="J42" i="23"/>
  <c r="I41" i="23"/>
  <c r="H41" i="23"/>
  <c r="J41" i="23"/>
  <c r="I40" i="23"/>
  <c r="H40" i="23"/>
  <c r="J40" i="23"/>
  <c r="I39" i="23"/>
  <c r="H39" i="23"/>
  <c r="J39" i="23"/>
  <c r="I94" i="23"/>
  <c r="H94" i="23"/>
  <c r="J94" i="23"/>
  <c r="I93" i="23"/>
  <c r="H93" i="23"/>
  <c r="J93" i="23"/>
  <c r="I91" i="23"/>
  <c r="H91" i="23"/>
  <c r="J91" i="23"/>
  <c r="I89" i="23"/>
  <c r="H89" i="23"/>
  <c r="J89" i="23"/>
  <c r="I88" i="23"/>
  <c r="H88" i="23"/>
  <c r="J88" i="23"/>
  <c r="I87" i="23"/>
  <c r="H87" i="23"/>
  <c r="J87" i="23"/>
  <c r="I86" i="23"/>
  <c r="H86" i="23"/>
  <c r="J86" i="23"/>
  <c r="I85" i="23"/>
  <c r="H85" i="23"/>
  <c r="J85" i="23"/>
  <c r="I84" i="23"/>
  <c r="H84" i="23"/>
  <c r="J84" i="23"/>
  <c r="I82" i="23"/>
  <c r="H82" i="23"/>
  <c r="J82" i="23"/>
  <c r="I81" i="23"/>
  <c r="H81" i="23"/>
  <c r="J81" i="23"/>
  <c r="I80" i="23"/>
  <c r="H80" i="23"/>
  <c r="J80" i="23"/>
  <c r="I79" i="23"/>
  <c r="H79" i="23"/>
  <c r="J79" i="23"/>
  <c r="I78" i="23"/>
  <c r="H78" i="23"/>
  <c r="J78" i="23"/>
  <c r="I77" i="23"/>
  <c r="H77" i="23"/>
  <c r="J77" i="23"/>
  <c r="I76" i="23"/>
  <c r="H76" i="23"/>
  <c r="J76" i="23"/>
  <c r="I75" i="23"/>
  <c r="H75" i="23"/>
  <c r="J75" i="23"/>
  <c r="I74" i="23"/>
  <c r="H74" i="23"/>
  <c r="J74" i="23"/>
  <c r="I73" i="23"/>
  <c r="H73" i="23"/>
  <c r="J73" i="23"/>
  <c r="I72" i="23"/>
  <c r="H72" i="23"/>
  <c r="J72" i="23"/>
  <c r="I71" i="23"/>
  <c r="H71" i="23"/>
  <c r="J71" i="23"/>
  <c r="I69" i="23"/>
  <c r="H69" i="23"/>
  <c r="J69" i="23"/>
  <c r="I68" i="23"/>
  <c r="H68" i="23"/>
  <c r="J68" i="23"/>
  <c r="I67" i="23"/>
  <c r="H67" i="23"/>
  <c r="J67" i="23"/>
  <c r="I66" i="23"/>
  <c r="H66" i="23"/>
  <c r="J66" i="23"/>
  <c r="I65" i="23"/>
  <c r="H65" i="23"/>
  <c r="J65" i="23"/>
  <c r="I64" i="23"/>
  <c r="H64" i="23"/>
  <c r="J64" i="23"/>
  <c r="I63" i="23"/>
  <c r="H63" i="23"/>
  <c r="J63" i="23"/>
  <c r="I62" i="23"/>
  <c r="H62" i="23"/>
  <c r="J62" i="23"/>
  <c r="I61" i="23"/>
  <c r="H61" i="23"/>
  <c r="J61" i="23"/>
  <c r="I60" i="23"/>
  <c r="H60" i="23"/>
  <c r="J60" i="23"/>
  <c r="I59" i="23"/>
  <c r="H59" i="23"/>
  <c r="J59" i="23"/>
  <c r="I58" i="23"/>
  <c r="H58" i="23"/>
  <c r="J58" i="23"/>
  <c r="G94" i="23"/>
  <c r="G93" i="23"/>
  <c r="G92" i="23"/>
  <c r="G91" i="23"/>
  <c r="G90" i="23"/>
  <c r="G89" i="23"/>
  <c r="G88" i="23"/>
  <c r="G87" i="23"/>
  <c r="G86" i="23"/>
  <c r="G85" i="23"/>
  <c r="G84" i="23"/>
  <c r="G83" i="23"/>
  <c r="G82" i="23"/>
  <c r="G81" i="23"/>
  <c r="G80" i="23"/>
  <c r="G79" i="23"/>
  <c r="G78" i="23"/>
  <c r="G77" i="23"/>
  <c r="G76" i="23"/>
  <c r="G75" i="23"/>
  <c r="G74" i="23"/>
  <c r="G73" i="23"/>
  <c r="G72" i="23"/>
  <c r="G71" i="23"/>
  <c r="G70" i="23"/>
  <c r="G69" i="23"/>
  <c r="G68" i="23"/>
  <c r="G67" i="23"/>
  <c r="G66" i="23"/>
  <c r="G65" i="23"/>
  <c r="G64" i="23"/>
  <c r="G63" i="23"/>
  <c r="G62" i="23"/>
  <c r="G61" i="23"/>
  <c r="G60" i="23"/>
  <c r="G59" i="23"/>
  <c r="G58" i="23"/>
  <c r="G57" i="23"/>
  <c r="G56" i="23"/>
  <c r="G55" i="23"/>
  <c r="G54" i="23"/>
  <c r="G53" i="23"/>
  <c r="G52" i="23"/>
  <c r="G51" i="23"/>
  <c r="G50" i="23"/>
  <c r="G49" i="23"/>
  <c r="G48" i="23"/>
  <c r="G47" i="23"/>
  <c r="G46" i="23"/>
  <c r="G45" i="23"/>
  <c r="G44" i="23"/>
  <c r="G43" i="23"/>
  <c r="G42" i="23"/>
  <c r="G41" i="23"/>
  <c r="G40" i="23"/>
  <c r="G39" i="23"/>
  <c r="Q93" i="24"/>
  <c r="P93" i="24"/>
  <c r="O93" i="24"/>
  <c r="M93" i="24"/>
  <c r="L93" i="24"/>
  <c r="K93" i="24"/>
  <c r="I93" i="24"/>
  <c r="H93" i="24"/>
  <c r="G93" i="24"/>
  <c r="E93" i="24"/>
  <c r="D93" i="24"/>
  <c r="C93" i="24"/>
  <c r="C94" i="24"/>
  <c r="Q95" i="24"/>
  <c r="O95" i="24"/>
  <c r="L95" i="24"/>
  <c r="I95" i="24"/>
  <c r="G95" i="24"/>
  <c r="D95" i="24"/>
  <c r="P95" i="24"/>
  <c r="M95" i="24"/>
  <c r="K95" i="24"/>
  <c r="H95" i="24"/>
  <c r="E95" i="24"/>
  <c r="C95" i="24"/>
</calcChain>
</file>

<file path=xl/sharedStrings.xml><?xml version="1.0" encoding="utf-8"?>
<sst xmlns="http://schemas.openxmlformats.org/spreadsheetml/2006/main" count="824" uniqueCount="301">
  <si>
    <t>File Attributes</t>
  </si>
  <si>
    <t xml:space="preserve">File Version </t>
  </si>
  <si>
    <t xml:space="preserve">GeneRLF </t>
  </si>
  <si>
    <t>Lane Attributes</t>
  </si>
  <si>
    <t xml:space="preserve">FOV Count </t>
  </si>
  <si>
    <t>Reporter Counts</t>
  </si>
  <si>
    <t>File name</t>
  </si>
  <si>
    <t>Lane ID</t>
  </si>
  <si>
    <t>FOV Counted</t>
  </si>
  <si>
    <t>Scanner ID</t>
  </si>
  <si>
    <t>Name</t>
  </si>
  <si>
    <t>Code Class</t>
  </si>
  <si>
    <t>StagePosition</t>
  </si>
  <si>
    <t>NEG_A(0)</t>
  </si>
  <si>
    <t>NEG_B(0)</t>
  </si>
  <si>
    <t>NEG_C(0)</t>
  </si>
  <si>
    <t>NEG_D(0)</t>
  </si>
  <si>
    <t>NEG_E(0)</t>
  </si>
  <si>
    <t>NEG_F(0)</t>
  </si>
  <si>
    <t>NEG_G(0)</t>
  </si>
  <si>
    <t>NEG_H(0)</t>
  </si>
  <si>
    <t>Binding Density</t>
  </si>
  <si>
    <t>POS_E(0.5)</t>
  </si>
  <si>
    <t>POS_A(128)</t>
  </si>
  <si>
    <t>POS_B(32)</t>
  </si>
  <si>
    <t>POS_C(8)</t>
  </si>
  <si>
    <t>POS_D(2)</t>
  </si>
  <si>
    <t>POS_F(0.125)</t>
  </si>
  <si>
    <t>Accession</t>
  </si>
  <si>
    <t xml:space="preserve">Sample ID </t>
  </si>
  <si>
    <t xml:space="preserve">Sample Date </t>
  </si>
  <si>
    <t>OysterM2_C975_INT</t>
  </si>
  <si>
    <t>KB0006</t>
  </si>
  <si>
    <t>Endogenous</t>
  </si>
  <si>
    <t>AJ543432_200</t>
  </si>
  <si>
    <t>AJ543432_200.1</t>
  </si>
  <si>
    <t>AJ543432_4598</t>
  </si>
  <si>
    <t>AJ543432_4598.1</t>
  </si>
  <si>
    <t>AM905317_5890</t>
  </si>
  <si>
    <t>AM905317_5890.1</t>
  </si>
  <si>
    <t>EU342886_1129</t>
  </si>
  <si>
    <t>EU342886_1129.1</t>
  </si>
  <si>
    <t>EW779105_89</t>
  </si>
  <si>
    <t>EW779105_89.1</t>
  </si>
  <si>
    <t>AY713399_p_cg_6_400</t>
  </si>
  <si>
    <t>AY713399_p_cg_6_400.1</t>
  </si>
  <si>
    <t>EW779217_435</t>
  </si>
  <si>
    <t>EW779217_435.1</t>
  </si>
  <si>
    <t>EW778934_p_cg_6_225</t>
  </si>
  <si>
    <t>EW778934_p_cg_6_225.1</t>
  </si>
  <si>
    <t>EU342886_3306</t>
  </si>
  <si>
    <t>EU342886_3306.1</t>
  </si>
  <si>
    <t>AJ543432_5207</t>
  </si>
  <si>
    <t>AJ543432_5207.1</t>
  </si>
  <si>
    <t>CU984433_p_cg_6_533</t>
  </si>
  <si>
    <t>CU984433_p_cg_6_533.1</t>
  </si>
  <si>
    <t>CU991755_p_cg_6_420</t>
  </si>
  <si>
    <t>CU991755_p_cg_6_420.1</t>
  </si>
  <si>
    <t>EW777722_272</t>
  </si>
  <si>
    <t>EW777722_272.1</t>
  </si>
  <si>
    <t>CU986348_p_cg_6_530</t>
  </si>
  <si>
    <t>CU986348_p_cg_6_530.1</t>
  </si>
  <si>
    <t>EW778340_662</t>
  </si>
  <si>
    <t>EW778340_662.1</t>
  </si>
  <si>
    <t>AM905317_715</t>
  </si>
  <si>
    <t>AM905317_715.1</t>
  </si>
  <si>
    <t>EW777519_206</t>
  </si>
  <si>
    <t>EW777519_206.1</t>
  </si>
  <si>
    <t>GU207411_26930</t>
  </si>
  <si>
    <t>GU207411_26930.1</t>
  </si>
  <si>
    <t>AM853797_p_cg_6_463</t>
  </si>
  <si>
    <t>AM853797_p_cg_6_463.1</t>
  </si>
  <si>
    <t>GU207410_170500</t>
  </si>
  <si>
    <t>GU207410_170500.1</t>
  </si>
  <si>
    <t>EW779551_p_cg_6_551</t>
  </si>
  <si>
    <t>EW779551_p_cg_6_551.1</t>
  </si>
  <si>
    <t>EW779247_392</t>
  </si>
  <si>
    <t>EW779247_392.1</t>
  </si>
  <si>
    <t>CU988599_p_cg_6_32</t>
  </si>
  <si>
    <t>CU988599_p_cg_6_32.1</t>
  </si>
  <si>
    <t>GU207412_50441</t>
  </si>
  <si>
    <t>GU207412_50441.1</t>
  </si>
  <si>
    <t>AM862998_p_cg_6_207</t>
  </si>
  <si>
    <t>AM862998_p_cg_6_207.1</t>
  </si>
  <si>
    <t>EW779551_p_cg_6_124</t>
  </si>
  <si>
    <t>EW779551_p_cg_6_124.1</t>
  </si>
  <si>
    <t>GU207412_40763</t>
  </si>
  <si>
    <t>GU207412_40763.1</t>
  </si>
  <si>
    <t>GU207412_41560</t>
  </si>
  <si>
    <t>GU207412_41560.1</t>
  </si>
  <si>
    <t>AJ565748_p_cg_6_56</t>
  </si>
  <si>
    <t>AJ565748_p_cg_6_56.1</t>
  </si>
  <si>
    <t>FP000509_p_cg_6_270</t>
  </si>
  <si>
    <t>FP000509_p_cg_6_270.1</t>
  </si>
  <si>
    <t>AJ512213_743</t>
  </si>
  <si>
    <t>AJ512213_743.1</t>
  </si>
  <si>
    <t>ES789480_p_cg_6_411</t>
  </si>
  <si>
    <t>ES789480_p_cg_6_411.1</t>
  </si>
  <si>
    <t>CU989939_p_cg_6_133</t>
  </si>
  <si>
    <t>CU989939_p_cg_6_133.1</t>
  </si>
  <si>
    <t>AJ971240_p_cg_6_616</t>
  </si>
  <si>
    <t>AJ971240_p_cg_6_616.1</t>
  </si>
  <si>
    <t>AM866665_p_cg_6_214</t>
  </si>
  <si>
    <t>AM866665_p_cg_6_214.1</t>
  </si>
  <si>
    <t>CU987661_p_cg_6_619</t>
  </si>
  <si>
    <t>CU987661_p_cg_6_619.1</t>
  </si>
  <si>
    <t>FP001424_p_cg_6_111</t>
  </si>
  <si>
    <t>FP001424_p_cg_6_111.1</t>
  </si>
  <si>
    <t>EE677744_p_cg_6_69</t>
  </si>
  <si>
    <t>EE677744_p_cg_6_69.1</t>
  </si>
  <si>
    <t>AM857854_p_cg_6_74</t>
  </si>
  <si>
    <t>AM857854_p_cg_6_74.1</t>
  </si>
  <si>
    <t>AM859411_p_cg_6_74</t>
  </si>
  <si>
    <t>AM859411_p_cg_6_74.1</t>
  </si>
  <si>
    <t>AM856127_p_cg_6_589</t>
  </si>
  <si>
    <t>AM856127_p_cg_6_589.1</t>
  </si>
  <si>
    <t>CU993735_p_cg_6_189</t>
  </si>
  <si>
    <t>CU993735_p_cg_6_189.1</t>
  </si>
  <si>
    <t>GU207415_8453</t>
  </si>
  <si>
    <t>GU207415_8453.1</t>
  </si>
  <si>
    <t>GU207459_125</t>
  </si>
  <si>
    <t>GU207459_125.1</t>
  </si>
  <si>
    <t>AM855415_p_cg_6_704</t>
  </si>
  <si>
    <t>AM855415_p_cg_6_704.1</t>
  </si>
  <si>
    <t>CU987656_p_cg_6_190</t>
  </si>
  <si>
    <t>CU987656_p_cg_6_190.1</t>
  </si>
  <si>
    <t>GU207430_132704</t>
  </si>
  <si>
    <t>GU207430_132704.1</t>
  </si>
  <si>
    <t>AM864646_p_cg_6_192</t>
  </si>
  <si>
    <t>AM864646_p_cg_6_192.1</t>
  </si>
  <si>
    <t>FP008556_p_cg_6_5</t>
  </si>
  <si>
    <t>FP008556_p_cg_6_5.1</t>
  </si>
  <si>
    <t>BQ426644_p_cg_6_674</t>
  </si>
  <si>
    <t>BQ426644_p_cg_6_674.1</t>
  </si>
  <si>
    <t>FP091107_p_cg_6_315</t>
  </si>
  <si>
    <t>FP091107_p_cg_6_315.1</t>
  </si>
  <si>
    <t>AJ565452_p_cg_6_55</t>
  </si>
  <si>
    <t>AJ565452_p_cg_6_55.1</t>
  </si>
  <si>
    <t>GU207456_52397</t>
  </si>
  <si>
    <t>GU207456_52397.1</t>
  </si>
  <si>
    <t>CU682098_p_cg_6_206</t>
  </si>
  <si>
    <t>CU682098_p_cg_6_206.1</t>
  </si>
  <si>
    <t>CU986550_p_cg_6_18</t>
  </si>
  <si>
    <t>CU986550_p_cg_6_18.1</t>
  </si>
  <si>
    <t>GU324325_133982</t>
  </si>
  <si>
    <t>GU324325_133982.1</t>
  </si>
  <si>
    <t>Positive</t>
  </si>
  <si>
    <t>ERCC_00002.1</t>
  </si>
  <si>
    <t>ERCC_00117.1</t>
  </si>
  <si>
    <t>ERCC_00034.1</t>
  </si>
  <si>
    <t>ERCC_00092.1</t>
  </si>
  <si>
    <t>ERCC_00112.1</t>
  </si>
  <si>
    <t>ERCC_00035.1</t>
  </si>
  <si>
    <t>Negative</t>
  </si>
  <si>
    <t>ERCC_00019.1</t>
  </si>
  <si>
    <t>ERCC_00076.1</t>
  </si>
  <si>
    <t>ERCC_00098.1</t>
  </si>
  <si>
    <t>ERCC_00096.1</t>
  </si>
  <si>
    <t>ERCC_00154.1</t>
  </si>
  <si>
    <t>ERCC_00144.1</t>
  </si>
  <si>
    <t>ERCC_00126.1</t>
  </si>
  <si>
    <t>ERCC_00041.1</t>
  </si>
  <si>
    <t>Binding</t>
  </si>
  <si>
    <t>bindspike1.1</t>
  </si>
  <si>
    <t>bindspike3.1</t>
  </si>
  <si>
    <t>bindspike2.1</t>
  </si>
  <si>
    <t>Purification</t>
  </si>
  <si>
    <t>purespike1.1</t>
  </si>
  <si>
    <t>purespike3.1</t>
  </si>
  <si>
    <t>purespike2.1</t>
  </si>
  <si>
    <t>20130604_Oyster 6-3_01_01</t>
  </si>
  <si>
    <t>20130604_Oyster 6-3_01_02</t>
  </si>
  <si>
    <t>20130604_Oyster 6-3_01_03</t>
  </si>
  <si>
    <t>20130604_Oyster 6-3_01_04</t>
  </si>
  <si>
    <t>20130604_Oyster 6-3_01_05</t>
  </si>
  <si>
    <t>20130604_Oyster 6-3_01_06</t>
  </si>
  <si>
    <t>20130604_Oyster 6-3_01_07</t>
  </si>
  <si>
    <t>20130604_Oyster 6-3_01_08</t>
  </si>
  <si>
    <t>20130604_Oyster 6-3_01_09</t>
  </si>
  <si>
    <t>20130604_Oyster 6-3_01_10</t>
  </si>
  <si>
    <t>20130604_Oyster 6-3_01_11</t>
  </si>
  <si>
    <t>20130604_Oyster 6-3_01_12</t>
  </si>
  <si>
    <t>ALU I</t>
  </si>
  <si>
    <t>ALU I + HPAII</t>
  </si>
  <si>
    <t>ALU I + MSP</t>
  </si>
  <si>
    <t>CTR 44</t>
  </si>
  <si>
    <t>CTR 45</t>
  </si>
  <si>
    <t>CTR 57</t>
  </si>
  <si>
    <t>CTR 58</t>
  </si>
  <si>
    <t>ALU I + HPA</t>
  </si>
  <si>
    <t>SampleID</t>
  </si>
  <si>
    <t>ctr44</t>
  </si>
  <si>
    <t>ctr45</t>
  </si>
  <si>
    <t>ctr57</t>
  </si>
  <si>
    <t>ctr58</t>
  </si>
  <si>
    <t>Digest</t>
  </si>
  <si>
    <t>ALUI only</t>
  </si>
  <si>
    <t>ALUI + HPAII</t>
  </si>
  <si>
    <t>ALUI + MSPI</t>
  </si>
  <si>
    <t>NanoDrop readings at NanoString(ng/uL):</t>
  </si>
  <si>
    <t>Owner</t>
  </si>
  <si>
    <t>RLW</t>
  </si>
  <si>
    <t>Date</t>
  </si>
  <si>
    <t>CartridgeDate</t>
  </si>
  <si>
    <t>CartridgeID</t>
  </si>
  <si>
    <t>Oyster 2</t>
  </si>
  <si>
    <t>GeneRLF</t>
  </si>
  <si>
    <t>LaneID</t>
  </si>
  <si>
    <t>FovCount</t>
  </si>
  <si>
    <t>Registered</t>
  </si>
  <si>
    <t>FovScanned</t>
  </si>
  <si>
    <t>PctReg</t>
  </si>
  <si>
    <t>StagePos</t>
  </si>
  <si>
    <t>Scanner</t>
  </si>
  <si>
    <t>SpotDensity</t>
  </si>
  <si>
    <t>GRYBRG</t>
  </si>
  <si>
    <t>YBRGRB</t>
  </si>
  <si>
    <t>BYBGYB</t>
  </si>
  <si>
    <t>RGBYGB</t>
  </si>
  <si>
    <t>YGBGRY</t>
  </si>
  <si>
    <t>GRYRGB</t>
  </si>
  <si>
    <t>GBRYGY</t>
  </si>
  <si>
    <t>YRGBYR</t>
  </si>
  <si>
    <t>BRYRBR</t>
  </si>
  <si>
    <t>BYGBYG</t>
  </si>
  <si>
    <t>GBRBYG</t>
  </si>
  <si>
    <t>YBRYBR</t>
  </si>
  <si>
    <t>RYGYBY</t>
  </si>
  <si>
    <t>RYGRGR</t>
  </si>
  <si>
    <t>RBGBGB</t>
  </si>
  <si>
    <t>BGBRBR</t>
  </si>
  <si>
    <t>BGBRGB</t>
  </si>
  <si>
    <t>BRYRBY</t>
  </si>
  <si>
    <t>YGYRYG</t>
  </si>
  <si>
    <t>GYGBYR</t>
  </si>
  <si>
    <t>RBYGRY</t>
  </si>
  <si>
    <t>GBRYGB</t>
  </si>
  <si>
    <t>YBRGYR</t>
  </si>
  <si>
    <t>RYRBRB</t>
  </si>
  <si>
    <t>RYBRYR</t>
  </si>
  <si>
    <t>RYGRYB</t>
  </si>
  <si>
    <t>GRYBYG</t>
  </si>
  <si>
    <t>YBYRGY</t>
  </si>
  <si>
    <t>RGBYRB</t>
  </si>
  <si>
    <t>BGBYBY</t>
  </si>
  <si>
    <t>BYRYGB</t>
  </si>
  <si>
    <t>BGYBYG</t>
  </si>
  <si>
    <t>YGRBGR</t>
  </si>
  <si>
    <t>YRGBYB</t>
  </si>
  <si>
    <t>BRYRYR</t>
  </si>
  <si>
    <t>BYGYGR</t>
  </si>
  <si>
    <t>YRGYRG</t>
  </si>
  <si>
    <t>YBYBYB</t>
  </si>
  <si>
    <t>RGRYGB</t>
  </si>
  <si>
    <t>GRBYBY</t>
  </si>
  <si>
    <t>RBYGBR</t>
  </si>
  <si>
    <t>BYBYRB</t>
  </si>
  <si>
    <t>YBGRBG</t>
  </si>
  <si>
    <t>RYBRBY</t>
  </si>
  <si>
    <t>RBRBYG</t>
  </si>
  <si>
    <t>BGRGBR</t>
  </si>
  <si>
    <t>BRGBRG</t>
  </si>
  <si>
    <t>GBGYGR</t>
  </si>
  <si>
    <t>BYBYRY</t>
  </si>
  <si>
    <t>BYRYBR</t>
  </si>
  <si>
    <t>BRBRYB</t>
  </si>
  <si>
    <t>BGRGBY</t>
  </si>
  <si>
    <t>BRBGRG</t>
  </si>
  <si>
    <t>GRBRGY</t>
  </si>
  <si>
    <t>GYBGBG</t>
  </si>
  <si>
    <t>GBYBRB</t>
  </si>
  <si>
    <t>GYRBYG</t>
  </si>
  <si>
    <t>RGRYGR</t>
  </si>
  <si>
    <t>YGBGRG</t>
  </si>
  <si>
    <t>YGRBRY</t>
  </si>
  <si>
    <t>GBRYGR</t>
  </si>
  <si>
    <t>GBGYRB</t>
  </si>
  <si>
    <t>GYBGRY</t>
  </si>
  <si>
    <t>GYGBGB</t>
  </si>
  <si>
    <t>GRYBGY</t>
  </si>
  <si>
    <t>YBGRGY</t>
  </si>
  <si>
    <t>YBYRGR</t>
  </si>
  <si>
    <t>YGYRYR</t>
  </si>
  <si>
    <t>YBRGBG</t>
  </si>
  <si>
    <t>YRYGBR</t>
  </si>
  <si>
    <t>SUM Positive Controls:</t>
  </si>
  <si>
    <t>AVERAGE</t>
  </si>
  <si>
    <t>Normalization Factor:</t>
  </si>
  <si>
    <t>background</t>
  </si>
  <si>
    <t>Alu-Msp</t>
  </si>
  <si>
    <t>Hpa-Msp</t>
  </si>
  <si>
    <t>%meth</t>
  </si>
  <si>
    <t>vinc a</t>
  </si>
  <si>
    <t>vinc b</t>
  </si>
  <si>
    <t>vinc c</t>
  </si>
  <si>
    <t>vinc d</t>
  </si>
  <si>
    <t>NA</t>
  </si>
  <si>
    <t>CTR44-Subtracted</t>
  </si>
  <si>
    <t>CTR45-Subtracted</t>
  </si>
  <si>
    <t>CTR58-Subtracted</t>
  </si>
  <si>
    <t>CTR57-Subtracted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</si>
</sst>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6"/>
      <color indexed="9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2" tint="-0.74999237037263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 tint="-0.249977111117893"/>
      <name val="Calibri"/>
      <scheme val="minor"/>
    </font>
    <font>
      <b/>
      <sz val="11"/>
      <color rgb="FF000000"/>
      <name val="Calibri"/>
      <family val="2"/>
      <scheme val="minor"/>
    </font>
    <font>
      <sz val="11"/>
      <name val="Calibri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0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6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20" borderId="0" applyNumberFormat="0" applyBorder="0" applyAlignment="0" applyProtection="0"/>
    <xf numFmtId="0" fontId="8" fillId="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28" borderId="1" applyNumberFormat="0" applyAlignment="0" applyProtection="0"/>
    <xf numFmtId="0" fontId="11" fillId="29" borderId="2" applyNumberFormat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31" borderId="1" applyNumberFormat="0" applyAlignment="0" applyProtection="0"/>
    <xf numFmtId="0" fontId="18" fillId="0" borderId="6" applyNumberFormat="0" applyFill="0" applyAlignment="0" applyProtection="0"/>
    <xf numFmtId="0" fontId="19" fillId="32" borderId="0" applyNumberFormat="0" applyBorder="0" applyAlignment="0" applyProtection="0"/>
    <xf numFmtId="0" fontId="1" fillId="33" borderId="7" applyNumberFormat="0" applyFont="0" applyAlignment="0" applyProtection="0"/>
    <xf numFmtId="0" fontId="20" fillId="28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10">
    <xf numFmtId="0" fontId="0" fillId="0" borderId="0" xfId="0"/>
    <xf numFmtId="0" fontId="4" fillId="0" borderId="0" xfId="0" applyFont="1"/>
    <xf numFmtId="0" fontId="4" fillId="0" borderId="0" xfId="0" applyFont="1" applyBorder="1"/>
    <xf numFmtId="0" fontId="0" fillId="0" borderId="0" xfId="0" applyAlignment="1">
      <alignment horizontal="right"/>
    </xf>
    <xf numFmtId="0" fontId="0" fillId="9" borderId="0" xfId="0" applyFill="1" applyAlignment="1">
      <alignment vertical="center"/>
    </xf>
    <xf numFmtId="0" fontId="5" fillId="9" borderId="0" xfId="0" applyFont="1" applyFill="1" applyBorder="1" applyAlignment="1">
      <alignment horizontal="left" vertical="center"/>
    </xf>
    <xf numFmtId="0" fontId="0" fillId="9" borderId="0" xfId="0" applyFill="1" applyAlignment="1">
      <alignment horizontal="left" vertical="center"/>
    </xf>
    <xf numFmtId="0" fontId="2" fillId="9" borderId="0" xfId="0" applyFont="1" applyFill="1" applyAlignment="1">
      <alignment horizontal="right" vertical="center"/>
    </xf>
    <xf numFmtId="0" fontId="3" fillId="10" borderId="0" xfId="0" applyFont="1" applyFill="1" applyAlignment="1">
      <alignment horizontal="left"/>
    </xf>
    <xf numFmtId="0" fontId="3" fillId="10" borderId="0" xfId="0" applyFont="1" applyFill="1" applyBorder="1" applyAlignment="1">
      <alignment horizontal="left"/>
    </xf>
    <xf numFmtId="0" fontId="0" fillId="10" borderId="0" xfId="0" applyFill="1"/>
    <xf numFmtId="0" fontId="0" fillId="10" borderId="0" xfId="0" applyFill="1" applyAlignment="1">
      <alignment horizontal="left"/>
    </xf>
    <xf numFmtId="0" fontId="3" fillId="0" borderId="0" xfId="0" applyFont="1" applyAlignment="1">
      <alignment horizontal="left" indent="1"/>
    </xf>
    <xf numFmtId="0" fontId="0" fillId="9" borderId="0" xfId="0" applyFill="1"/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24" fillId="0" borderId="12" xfId="0" applyFont="1" applyBorder="1" applyAlignment="1">
      <alignment horizontal="left"/>
    </xf>
    <xf numFmtId="0" fontId="24" fillId="0" borderId="13" xfId="0" applyFont="1" applyBorder="1" applyAlignment="1">
      <alignment horizontal="left"/>
    </xf>
    <xf numFmtId="0" fontId="24" fillId="0" borderId="14" xfId="0" applyFont="1" applyBorder="1" applyAlignment="1">
      <alignment horizontal="left"/>
    </xf>
    <xf numFmtId="14" fontId="0" fillId="0" borderId="15" xfId="0" applyNumberFormat="1" applyBorder="1" applyAlignment="1">
      <alignment horizontal="left"/>
    </xf>
    <xf numFmtId="14" fontId="0" fillId="0" borderId="16" xfId="0" applyNumberForma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24" fillId="0" borderId="12" xfId="0" applyFont="1" applyFill="1" applyBorder="1" applyAlignment="1">
      <alignment horizontal="left"/>
    </xf>
    <xf numFmtId="0" fontId="24" fillId="0" borderId="13" xfId="0" applyFont="1" applyFill="1" applyBorder="1" applyAlignment="1">
      <alignment horizontal="left"/>
    </xf>
    <xf numFmtId="0" fontId="24" fillId="0" borderId="14" xfId="0" applyFont="1" applyFill="1" applyBorder="1" applyAlignment="1">
      <alignment horizontal="left"/>
    </xf>
    <xf numFmtId="14" fontId="0" fillId="0" borderId="15" xfId="0" applyNumberFormat="1" applyFill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14" fontId="0" fillId="0" borderId="16" xfId="0" applyNumberFormat="1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0" fillId="0" borderId="0" xfId="0" applyBorder="1"/>
    <xf numFmtId="0" fontId="22" fillId="0" borderId="0" xfId="0" applyFont="1" applyBorder="1" applyAlignment="1"/>
    <xf numFmtId="0" fontId="24" fillId="0" borderId="0" xfId="0" applyFont="1"/>
    <xf numFmtId="0" fontId="22" fillId="0" borderId="20" xfId="0" applyFont="1" applyBorder="1"/>
    <xf numFmtId="0" fontId="0" fillId="0" borderId="20" xfId="0" applyBorder="1"/>
    <xf numFmtId="0" fontId="22" fillId="38" borderId="20" xfId="0" applyFont="1" applyFill="1" applyBorder="1" applyAlignment="1">
      <alignment horizontal="center"/>
    </xf>
    <xf numFmtId="0" fontId="22" fillId="39" borderId="20" xfId="0" applyFont="1" applyFill="1" applyBorder="1" applyAlignment="1">
      <alignment horizontal="center"/>
    </xf>
    <xf numFmtId="0" fontId="22" fillId="40" borderId="20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/>
    <xf numFmtId="0" fontId="23" fillId="0" borderId="0" xfId="0" applyFont="1"/>
    <xf numFmtId="0" fontId="23" fillId="0" borderId="0" xfId="0" applyFont="1" applyAlignment="1">
      <alignment horizontal="left"/>
    </xf>
    <xf numFmtId="0" fontId="22" fillId="0" borderId="0" xfId="0" applyFont="1"/>
    <xf numFmtId="0" fontId="26" fillId="0" borderId="0" xfId="0" applyFont="1"/>
    <xf numFmtId="2" fontId="22" fillId="0" borderId="0" xfId="0" applyNumberFormat="1" applyFont="1" applyAlignment="1">
      <alignment horizontal="center"/>
    </xf>
    <xf numFmtId="9" fontId="0" fillId="0" borderId="0" xfId="42" applyFont="1" applyAlignment="1">
      <alignment horizontal="right"/>
    </xf>
    <xf numFmtId="0" fontId="0" fillId="0" borderId="0" xfId="42" applyNumberFormat="1" applyFont="1" applyAlignment="1">
      <alignment horizontal="right"/>
    </xf>
    <xf numFmtId="49" fontId="0" fillId="41" borderId="0" xfId="0" applyNumberFormat="1" applyFill="1"/>
    <xf numFmtId="0" fontId="0" fillId="41" borderId="0" xfId="0" applyFill="1" applyAlignment="1">
      <alignment horizontal="right"/>
    </xf>
    <xf numFmtId="0" fontId="0" fillId="41" borderId="0" xfId="0" applyFill="1"/>
    <xf numFmtId="9" fontId="29" fillId="41" borderId="0" xfId="42" applyFont="1" applyFill="1" applyAlignment="1">
      <alignment horizontal="right"/>
    </xf>
    <xf numFmtId="0" fontId="29" fillId="41" borderId="0" xfId="42" applyNumberFormat="1" applyFont="1" applyFill="1" applyAlignment="1">
      <alignment horizontal="right"/>
    </xf>
    <xf numFmtId="9" fontId="0" fillId="41" borderId="0" xfId="0" applyNumberFormat="1" applyFill="1"/>
    <xf numFmtId="0" fontId="30" fillId="0" borderId="0" xfId="0" applyFont="1"/>
    <xf numFmtId="49" fontId="0" fillId="42" borderId="0" xfId="0" applyNumberFormat="1" applyFill="1"/>
    <xf numFmtId="0" fontId="0" fillId="42" borderId="0" xfId="0" applyFill="1" applyAlignment="1">
      <alignment horizontal="right"/>
    </xf>
    <xf numFmtId="9" fontId="0" fillId="42" borderId="0" xfId="42" applyFont="1" applyFill="1" applyAlignment="1">
      <alignment horizontal="right"/>
    </xf>
    <xf numFmtId="0" fontId="0" fillId="42" borderId="0" xfId="42" applyNumberFormat="1" applyFont="1" applyFill="1" applyAlignment="1">
      <alignment horizontal="right"/>
    </xf>
    <xf numFmtId="0" fontId="0" fillId="42" borderId="0" xfId="0" applyFill="1"/>
    <xf numFmtId="9" fontId="0" fillId="42" borderId="0" xfId="0" applyNumberFormat="1" applyFill="1"/>
    <xf numFmtId="49" fontId="0" fillId="43" borderId="0" xfId="0" applyNumberFormat="1" applyFill="1"/>
    <xf numFmtId="0" fontId="0" fillId="43" borderId="0" xfId="0" applyFill="1" applyAlignment="1">
      <alignment horizontal="right"/>
    </xf>
    <xf numFmtId="9" fontId="0" fillId="43" borderId="0" xfId="42" applyFont="1" applyFill="1" applyAlignment="1">
      <alignment horizontal="right"/>
    </xf>
    <xf numFmtId="0" fontId="0" fillId="43" borderId="0" xfId="42" applyNumberFormat="1" applyFont="1" applyFill="1" applyAlignment="1">
      <alignment horizontal="right"/>
    </xf>
    <xf numFmtId="0" fontId="0" fillId="43" borderId="0" xfId="0" applyFill="1"/>
    <xf numFmtId="9" fontId="29" fillId="43" borderId="0" xfId="42" applyFont="1" applyFill="1" applyAlignment="1">
      <alignment horizontal="right"/>
    </xf>
    <xf numFmtId="0" fontId="29" fillId="43" borderId="0" xfId="42" applyNumberFormat="1" applyFont="1" applyFill="1" applyAlignment="1">
      <alignment horizontal="right"/>
    </xf>
    <xf numFmtId="9" fontId="0" fillId="43" borderId="0" xfId="0" applyNumberFormat="1" applyFill="1"/>
    <xf numFmtId="0" fontId="0" fillId="39" borderId="0" xfId="0" applyFill="1"/>
    <xf numFmtId="0" fontId="0" fillId="39" borderId="0" xfId="0" applyFill="1" applyAlignment="1">
      <alignment horizontal="left"/>
    </xf>
    <xf numFmtId="14" fontId="0" fillId="39" borderId="0" xfId="0" applyNumberFormat="1" applyFill="1" applyBorder="1" applyAlignment="1">
      <alignment horizontal="left"/>
    </xf>
    <xf numFmtId="0" fontId="0" fillId="39" borderId="0" xfId="0" applyFill="1" applyBorder="1" applyAlignment="1">
      <alignment horizontal="left"/>
    </xf>
    <xf numFmtId="0" fontId="22" fillId="39" borderId="0" xfId="0" applyFont="1" applyFill="1" applyBorder="1" applyAlignment="1"/>
    <xf numFmtId="0" fontId="0" fillId="39" borderId="0" xfId="0" applyFill="1" applyAlignment="1">
      <alignment horizontal="right"/>
    </xf>
    <xf numFmtId="9" fontId="0" fillId="39" borderId="0" xfId="42" applyFont="1" applyFill="1" applyAlignment="1">
      <alignment horizontal="right"/>
    </xf>
    <xf numFmtId="9" fontId="29" fillId="39" borderId="0" xfId="42" applyFont="1" applyFill="1" applyAlignment="1">
      <alignment horizontal="right"/>
    </xf>
    <xf numFmtId="0" fontId="30" fillId="39" borderId="0" xfId="0" applyFont="1" applyFill="1"/>
    <xf numFmtId="9" fontId="31" fillId="42" borderId="0" xfId="42" applyFont="1" applyFill="1" applyAlignment="1">
      <alignment horizontal="right"/>
    </xf>
    <xf numFmtId="0" fontId="31" fillId="42" borderId="0" xfId="42" applyNumberFormat="1" applyFont="1" applyFill="1" applyAlignment="1">
      <alignment horizontal="right"/>
    </xf>
    <xf numFmtId="9" fontId="31" fillId="39" borderId="0" xfId="42" applyFont="1" applyFill="1" applyAlignment="1">
      <alignment horizontal="right"/>
    </xf>
    <xf numFmtId="0" fontId="31" fillId="42" borderId="0" xfId="0" applyFont="1" applyFill="1" applyAlignment="1">
      <alignment horizontal="right"/>
    </xf>
    <xf numFmtId="0" fontId="22" fillId="0" borderId="11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4" fillId="35" borderId="0" xfId="0" applyFont="1" applyFill="1" applyAlignment="1">
      <alignment horizontal="center"/>
    </xf>
    <xf numFmtId="0" fontId="24" fillId="34" borderId="0" xfId="0" applyFont="1" applyFill="1" applyAlignment="1">
      <alignment horizontal="center"/>
    </xf>
    <xf numFmtId="0" fontId="24" fillId="36" borderId="0" xfId="0" applyFont="1" applyFill="1" applyAlignment="1">
      <alignment horizontal="center"/>
    </xf>
    <xf numFmtId="0" fontId="24" fillId="37" borderId="0" xfId="0" applyFont="1" applyFill="1" applyAlignment="1">
      <alignment horizontal="center"/>
    </xf>
    <xf numFmtId="0" fontId="25" fillId="0" borderId="21" xfId="0" applyFont="1" applyBorder="1" applyAlignment="1">
      <alignment horizontal="center"/>
    </xf>
    <xf numFmtId="0" fontId="24" fillId="44" borderId="0" xfId="0" applyFont="1" applyFill="1" applyBorder="1" applyAlignment="1">
      <alignment horizontal="center"/>
    </xf>
    <xf numFmtId="0" fontId="24" fillId="44" borderId="0" xfId="0" applyFont="1" applyFill="1" applyBorder="1" applyAlignment="1">
      <alignment horizontal="left"/>
    </xf>
    <xf numFmtId="0" fontId="24" fillId="45" borderId="0" xfId="0" applyFont="1" applyFill="1" applyBorder="1" applyAlignment="1">
      <alignment horizontal="center"/>
    </xf>
    <xf numFmtId="0" fontId="24" fillId="45" borderId="0" xfId="0" applyFont="1" applyFill="1" applyBorder="1" applyAlignment="1">
      <alignment horizontal="left"/>
    </xf>
    <xf numFmtId="0" fontId="24" fillId="46" borderId="0" xfId="0" applyFont="1" applyFill="1" applyBorder="1" applyAlignment="1">
      <alignment horizontal="center"/>
    </xf>
    <xf numFmtId="0" fontId="24" fillId="46" borderId="0" xfId="0" applyFont="1" applyFill="1" applyBorder="1" applyAlignment="1">
      <alignment horizontal="left"/>
    </xf>
    <xf numFmtId="0" fontId="24" fillId="35" borderId="0" xfId="0" applyFont="1" applyFill="1" applyBorder="1" applyAlignment="1">
      <alignment horizontal="center"/>
    </xf>
    <xf numFmtId="0" fontId="0" fillId="35" borderId="0" xfId="0" applyFill="1" applyBorder="1"/>
    <xf numFmtId="0" fontId="0" fillId="35" borderId="0" xfId="0" applyFill="1" applyAlignment="1">
      <alignment horizontal="center"/>
    </xf>
  </cellXfs>
  <cellStyles count="10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Percent" xfId="42" builtinId="5"/>
    <cellStyle name="Title" xfId="39" builtinId="15" customBuiltin="1"/>
    <cellStyle name="Total" xfId="40" builtinId="25" customBuiltin="1"/>
    <cellStyle name="Warning Text" xfId="41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anostring.com/" TargetMode="Externa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0</xdr:row>
      <xdr:rowOff>47625</xdr:rowOff>
    </xdr:from>
    <xdr:to>
      <xdr:col>2</xdr:col>
      <xdr:colOff>57150</xdr:colOff>
      <xdr:row>0</xdr:row>
      <xdr:rowOff>438150</xdr:rowOff>
    </xdr:to>
    <xdr:pic>
      <xdr:nvPicPr>
        <xdr:cNvPr id="1139" name="Picture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17145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295275</xdr:colOff>
      <xdr:row>0</xdr:row>
      <xdr:rowOff>95250</xdr:rowOff>
    </xdr:from>
    <xdr:to>
      <xdr:col>10</xdr:col>
      <xdr:colOff>180975</xdr:colOff>
      <xdr:row>0</xdr:row>
      <xdr:rowOff>419100</xdr:rowOff>
    </xdr:to>
    <xdr:sp macro="" textlink="">
      <xdr:nvSpPr>
        <xdr:cNvPr id="1140" name="Text Box 116"/>
        <xdr:cNvSpPr txBox="1">
          <a:spLocks noChangeArrowheads="1"/>
        </xdr:cNvSpPr>
      </xdr:nvSpPr>
      <xdr:spPr bwMode="auto">
        <a:xfrm>
          <a:off x="2009775" y="95250"/>
          <a:ext cx="607695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8080" mc:Ignorable="a14" a14:legacySpreadsheetColorIndex="2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en-US" sz="1600" b="1" i="0" u="none" strike="noStrike" baseline="0">
              <a:solidFill>
                <a:srgbClr val="FFFFFF"/>
              </a:solidFill>
              <a:latin typeface="Calibri"/>
            </a:rPr>
            <a:t>nCounter RCC Collector Worksheet           </a:t>
          </a:r>
          <a:r>
            <a:rPr lang="en-US" sz="1100" b="0" i="0" u="none" strike="noStrike" baseline="0">
              <a:solidFill>
                <a:srgbClr val="FFFFFF"/>
              </a:solidFill>
              <a:latin typeface="Calibri"/>
            </a:rPr>
            <a:t>© 2009 NanoString Technologies          v1.6.0</a:t>
          </a: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O90"/>
  <sheetViews>
    <sheetView workbookViewId="0">
      <pane ySplit="16" topLeftCell="A21" activePane="bottomLeft" state="frozen"/>
      <selection pane="bottomLeft" activeCell="E34" sqref="E34"/>
    </sheetView>
  </sheetViews>
  <sheetFormatPr baseColWidth="10" defaultColWidth="8.83203125" defaultRowHeight="14" x14ac:dyDescent="0"/>
  <cols>
    <col min="1" max="3" width="12.83203125" customWidth="1"/>
    <col min="4" max="26" width="11.5" customWidth="1"/>
  </cols>
  <sheetData>
    <row r="1" spans="1:15" s="13" customFormat="1" ht="38.25" customHeight="1">
      <c r="A1" s="4"/>
      <c r="B1" s="4"/>
      <c r="C1" s="4"/>
      <c r="D1" s="5"/>
      <c r="E1" s="6"/>
      <c r="F1" s="4"/>
      <c r="G1" s="4"/>
      <c r="H1" s="4"/>
      <c r="I1" s="4"/>
      <c r="J1" s="7"/>
      <c r="K1" s="7"/>
    </row>
    <row r="2" spans="1:15" s="10" customFormat="1">
      <c r="A2" s="8" t="s">
        <v>0</v>
      </c>
      <c r="B2" s="9"/>
      <c r="G2" s="11"/>
      <c r="H2" s="11"/>
      <c r="I2" s="11"/>
      <c r="J2" s="11"/>
      <c r="K2" s="11"/>
    </row>
    <row r="3" spans="1:15">
      <c r="A3" s="12" t="s">
        <v>6</v>
      </c>
      <c r="D3" s="15" t="s">
        <v>170</v>
      </c>
      <c r="E3" s="15" t="s">
        <v>171</v>
      </c>
      <c r="F3" s="15" t="s">
        <v>172</v>
      </c>
      <c r="G3" s="15" t="s">
        <v>173</v>
      </c>
      <c r="H3" s="15" t="s">
        <v>174</v>
      </c>
      <c r="I3" s="15" t="s">
        <v>175</v>
      </c>
      <c r="J3" s="15" t="s">
        <v>176</v>
      </c>
      <c r="K3" s="15" t="s">
        <v>177</v>
      </c>
      <c r="L3" s="15" t="s">
        <v>178</v>
      </c>
      <c r="M3" s="15" t="s">
        <v>179</v>
      </c>
      <c r="N3" s="15" t="s">
        <v>180</v>
      </c>
      <c r="O3" s="15" t="s">
        <v>181</v>
      </c>
    </row>
    <row r="4" spans="1:15" ht="18">
      <c r="A4" s="12" t="s">
        <v>29</v>
      </c>
      <c r="D4" s="19" t="s">
        <v>185</v>
      </c>
      <c r="E4" s="20" t="s">
        <v>186</v>
      </c>
      <c r="F4" s="20" t="s">
        <v>187</v>
      </c>
      <c r="G4" s="21" t="s">
        <v>188</v>
      </c>
      <c r="H4" s="19" t="s">
        <v>185</v>
      </c>
      <c r="I4" s="20" t="s">
        <v>186</v>
      </c>
      <c r="J4" s="20" t="s">
        <v>187</v>
      </c>
      <c r="K4" s="21" t="s">
        <v>188</v>
      </c>
      <c r="L4" s="29" t="s">
        <v>185</v>
      </c>
      <c r="M4" s="30" t="s">
        <v>186</v>
      </c>
      <c r="N4" s="30" t="s">
        <v>187</v>
      </c>
      <c r="O4" s="31" t="s">
        <v>188</v>
      </c>
    </row>
    <row r="5" spans="1:15">
      <c r="A5" s="12" t="s">
        <v>30</v>
      </c>
      <c r="D5" s="22">
        <v>41429</v>
      </c>
      <c r="E5" s="17">
        <v>41429</v>
      </c>
      <c r="F5" s="17">
        <v>41429</v>
      </c>
      <c r="G5" s="23">
        <v>41429</v>
      </c>
      <c r="H5" s="22">
        <v>41429</v>
      </c>
      <c r="I5" s="17">
        <v>41429</v>
      </c>
      <c r="J5" s="17">
        <v>41429</v>
      </c>
      <c r="K5" s="23">
        <v>41429</v>
      </c>
      <c r="L5" s="32">
        <v>41429</v>
      </c>
      <c r="M5" s="33">
        <v>41429</v>
      </c>
      <c r="N5" s="33">
        <v>41429</v>
      </c>
      <c r="O5" s="34">
        <v>41429</v>
      </c>
    </row>
    <row r="6" spans="1:15">
      <c r="A6" s="12" t="s">
        <v>1</v>
      </c>
      <c r="D6" s="24">
        <v>1.7</v>
      </c>
      <c r="E6" s="18">
        <v>1.7</v>
      </c>
      <c r="F6" s="18">
        <v>1.7</v>
      </c>
      <c r="G6" s="25">
        <v>1.7</v>
      </c>
      <c r="H6" s="24">
        <v>1.7</v>
      </c>
      <c r="I6" s="18">
        <v>1.7</v>
      </c>
      <c r="J6" s="18">
        <v>1.7</v>
      </c>
      <c r="K6" s="25">
        <v>1.7</v>
      </c>
      <c r="L6" s="35">
        <v>1.7</v>
      </c>
      <c r="M6" s="36">
        <v>1.7</v>
      </c>
      <c r="N6" s="36">
        <v>1.7</v>
      </c>
      <c r="O6" s="37">
        <v>1.7</v>
      </c>
    </row>
    <row r="7" spans="1:15">
      <c r="A7" s="12" t="s">
        <v>2</v>
      </c>
      <c r="D7" s="26" t="s">
        <v>31</v>
      </c>
      <c r="E7" s="27" t="s">
        <v>31</v>
      </c>
      <c r="F7" s="27" t="s">
        <v>31</v>
      </c>
      <c r="G7" s="28" t="s">
        <v>31</v>
      </c>
      <c r="H7" s="26" t="s">
        <v>31</v>
      </c>
      <c r="I7" s="27" t="s">
        <v>31</v>
      </c>
      <c r="J7" s="27" t="s">
        <v>31</v>
      </c>
      <c r="K7" s="28" t="s">
        <v>31</v>
      </c>
      <c r="L7" s="38" t="s">
        <v>31</v>
      </c>
      <c r="M7" s="39" t="s">
        <v>31</v>
      </c>
      <c r="N7" s="39" t="s">
        <v>31</v>
      </c>
      <c r="O7" s="40" t="s">
        <v>31</v>
      </c>
    </row>
    <row r="8" spans="1:15">
      <c r="A8" s="12"/>
      <c r="D8" s="94" t="s">
        <v>182</v>
      </c>
      <c r="E8" s="94"/>
      <c r="F8" s="94"/>
      <c r="G8" s="94"/>
      <c r="H8" s="95" t="s">
        <v>183</v>
      </c>
      <c r="I8" s="95"/>
      <c r="J8" s="95"/>
      <c r="K8" s="95"/>
      <c r="L8" s="95" t="s">
        <v>184</v>
      </c>
      <c r="M8" s="95"/>
      <c r="N8" s="95"/>
      <c r="O8" s="95"/>
    </row>
    <row r="9" spans="1:15"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</row>
    <row r="10" spans="1:15" s="10" customFormat="1">
      <c r="A10" s="8" t="s">
        <v>3</v>
      </c>
      <c r="B10" s="9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>
      <c r="A11" s="12" t="s">
        <v>7</v>
      </c>
      <c r="D11" s="15">
        <v>1</v>
      </c>
      <c r="E11" s="15">
        <v>2</v>
      </c>
      <c r="F11" s="15">
        <v>3</v>
      </c>
      <c r="G11" s="15">
        <v>4</v>
      </c>
      <c r="H11" s="15">
        <v>5</v>
      </c>
      <c r="I11" s="15">
        <v>6</v>
      </c>
      <c r="J11" s="15">
        <v>7</v>
      </c>
      <c r="K11" s="15">
        <v>8</v>
      </c>
      <c r="L11" s="15">
        <v>9</v>
      </c>
      <c r="M11" s="15">
        <v>10</v>
      </c>
      <c r="N11" s="15">
        <v>11</v>
      </c>
      <c r="O11" s="15">
        <v>12</v>
      </c>
    </row>
    <row r="12" spans="1:15">
      <c r="A12" s="12" t="s">
        <v>4</v>
      </c>
      <c r="D12" s="15">
        <v>280</v>
      </c>
      <c r="E12" s="15">
        <v>280</v>
      </c>
      <c r="F12" s="15">
        <v>280</v>
      </c>
      <c r="G12" s="15">
        <v>280</v>
      </c>
      <c r="H12" s="15">
        <v>280</v>
      </c>
      <c r="I12" s="15">
        <v>280</v>
      </c>
      <c r="J12" s="15">
        <v>280</v>
      </c>
      <c r="K12" s="15">
        <v>280</v>
      </c>
      <c r="L12" s="15">
        <v>280</v>
      </c>
      <c r="M12" s="15">
        <v>280</v>
      </c>
      <c r="N12" s="15">
        <v>280</v>
      </c>
      <c r="O12" s="15">
        <v>280</v>
      </c>
    </row>
    <row r="13" spans="1:15">
      <c r="A13" s="12" t="s">
        <v>8</v>
      </c>
      <c r="D13" s="15">
        <v>280</v>
      </c>
      <c r="E13" s="15">
        <v>280</v>
      </c>
      <c r="F13" s="15">
        <v>280</v>
      </c>
      <c r="G13" s="15">
        <v>280</v>
      </c>
      <c r="H13" s="15">
        <v>280</v>
      </c>
      <c r="I13" s="15">
        <v>280</v>
      </c>
      <c r="J13" s="15">
        <v>280</v>
      </c>
      <c r="K13" s="15">
        <v>280</v>
      </c>
      <c r="L13" s="15">
        <v>280</v>
      </c>
      <c r="M13" s="15">
        <v>280</v>
      </c>
      <c r="N13" s="15">
        <v>279</v>
      </c>
      <c r="O13" s="15">
        <v>280</v>
      </c>
    </row>
    <row r="14" spans="1:15">
      <c r="A14" s="12" t="s">
        <v>9</v>
      </c>
      <c r="D14" s="15" t="s">
        <v>32</v>
      </c>
      <c r="E14" s="15" t="s">
        <v>32</v>
      </c>
      <c r="F14" s="15" t="s">
        <v>32</v>
      </c>
      <c r="G14" s="15" t="s">
        <v>32</v>
      </c>
      <c r="H14" s="15" t="s">
        <v>32</v>
      </c>
      <c r="I14" s="15" t="s">
        <v>32</v>
      </c>
      <c r="J14" s="15" t="s">
        <v>32</v>
      </c>
      <c r="K14" s="15" t="s">
        <v>32</v>
      </c>
      <c r="L14" s="15" t="s">
        <v>32</v>
      </c>
      <c r="M14" s="15" t="s">
        <v>32</v>
      </c>
      <c r="N14" s="15" t="s">
        <v>32</v>
      </c>
      <c r="O14" s="15" t="s">
        <v>32</v>
      </c>
    </row>
    <row r="15" spans="1:15">
      <c r="A15" s="12" t="s">
        <v>12</v>
      </c>
      <c r="D15" s="15">
        <v>2</v>
      </c>
      <c r="E15" s="15">
        <v>2</v>
      </c>
      <c r="F15" s="15">
        <v>2</v>
      </c>
      <c r="G15" s="15">
        <v>2</v>
      </c>
      <c r="H15" s="15">
        <v>2</v>
      </c>
      <c r="I15" s="15">
        <v>2</v>
      </c>
      <c r="J15" s="15">
        <v>2</v>
      </c>
      <c r="K15" s="15">
        <v>2</v>
      </c>
      <c r="L15" s="15">
        <v>2</v>
      </c>
      <c r="M15" s="15">
        <v>2</v>
      </c>
      <c r="N15" s="15">
        <v>2</v>
      </c>
      <c r="O15" s="15">
        <v>2</v>
      </c>
    </row>
    <row r="16" spans="1:15">
      <c r="A16" s="12" t="s">
        <v>21</v>
      </c>
      <c r="D16" s="15">
        <v>0.1</v>
      </c>
      <c r="E16" s="15">
        <v>0.14000000000000001</v>
      </c>
      <c r="F16" s="15">
        <v>0.11</v>
      </c>
      <c r="G16" s="15">
        <v>0.11</v>
      </c>
      <c r="H16" s="15">
        <v>0.06</v>
      </c>
      <c r="I16" s="15">
        <v>7.0000000000000007E-2</v>
      </c>
      <c r="J16" s="15">
        <v>0.08</v>
      </c>
      <c r="K16" s="15">
        <v>7.0000000000000007E-2</v>
      </c>
      <c r="L16" s="15">
        <v>7.0000000000000007E-2</v>
      </c>
      <c r="M16" s="15">
        <v>0.06</v>
      </c>
      <c r="N16" s="15">
        <v>0.06</v>
      </c>
      <c r="O16" s="15">
        <v>0.06</v>
      </c>
    </row>
    <row r="17" spans="1:15" s="10" customFormat="1">
      <c r="A17" s="8" t="s">
        <v>5</v>
      </c>
      <c r="B17" s="9"/>
    </row>
    <row r="18" spans="1:15">
      <c r="A18" s="1" t="s">
        <v>11</v>
      </c>
      <c r="B18" s="2" t="s">
        <v>10</v>
      </c>
      <c r="C18" s="2" t="s">
        <v>28</v>
      </c>
    </row>
    <row r="19" spans="1:15">
      <c r="A19" s="14" t="s">
        <v>146</v>
      </c>
      <c r="B19" s="14" t="s">
        <v>23</v>
      </c>
      <c r="C19" s="14" t="s">
        <v>148</v>
      </c>
      <c r="D19" s="3">
        <v>104</v>
      </c>
      <c r="E19" s="3">
        <v>82</v>
      </c>
      <c r="F19" s="3">
        <v>413</v>
      </c>
      <c r="G19" s="3">
        <v>1416</v>
      </c>
      <c r="H19" s="3">
        <v>26</v>
      </c>
      <c r="I19" s="3">
        <v>68</v>
      </c>
      <c r="J19" s="3">
        <v>92</v>
      </c>
      <c r="K19" s="3">
        <v>27</v>
      </c>
      <c r="L19" s="3">
        <v>176</v>
      </c>
      <c r="M19" s="3">
        <v>24</v>
      </c>
      <c r="N19" s="3">
        <v>49</v>
      </c>
      <c r="O19" s="3">
        <v>85</v>
      </c>
    </row>
    <row r="20" spans="1:15">
      <c r="A20" s="14" t="s">
        <v>146</v>
      </c>
      <c r="B20" s="14" t="s">
        <v>24</v>
      </c>
      <c r="C20" s="14" t="s">
        <v>151</v>
      </c>
      <c r="D20" s="3">
        <v>515</v>
      </c>
      <c r="E20" s="3">
        <v>1106</v>
      </c>
      <c r="F20" s="3">
        <v>833</v>
      </c>
      <c r="G20" s="3">
        <v>1299</v>
      </c>
      <c r="H20" s="3">
        <v>142</v>
      </c>
      <c r="I20" s="3">
        <v>217</v>
      </c>
      <c r="J20" s="3">
        <v>265</v>
      </c>
      <c r="K20" s="3">
        <v>247</v>
      </c>
      <c r="L20" s="3">
        <v>161</v>
      </c>
      <c r="M20" s="3">
        <v>93</v>
      </c>
      <c r="N20" s="3">
        <v>94</v>
      </c>
      <c r="O20" s="3">
        <v>98</v>
      </c>
    </row>
    <row r="21" spans="1:15">
      <c r="A21" s="14" t="s">
        <v>146</v>
      </c>
      <c r="B21" s="14" t="s">
        <v>25</v>
      </c>
      <c r="C21" s="14" t="s">
        <v>147</v>
      </c>
      <c r="D21" s="3">
        <v>86</v>
      </c>
      <c r="E21" s="3">
        <v>300</v>
      </c>
      <c r="F21" s="3">
        <v>158</v>
      </c>
      <c r="G21" s="3">
        <v>176</v>
      </c>
      <c r="H21" s="3">
        <v>23</v>
      </c>
      <c r="I21" s="3">
        <v>40</v>
      </c>
      <c r="J21" s="3">
        <v>16</v>
      </c>
      <c r="K21" s="3">
        <v>30</v>
      </c>
      <c r="L21" s="3">
        <v>33</v>
      </c>
      <c r="M21" s="3">
        <v>20</v>
      </c>
      <c r="N21" s="3">
        <v>25</v>
      </c>
      <c r="O21" s="3">
        <v>24</v>
      </c>
    </row>
    <row r="22" spans="1:15">
      <c r="A22" s="14" t="s">
        <v>146</v>
      </c>
      <c r="B22" s="14" t="s">
        <v>26</v>
      </c>
      <c r="C22" s="14" t="s">
        <v>150</v>
      </c>
      <c r="D22" s="3">
        <v>74</v>
      </c>
      <c r="E22" s="3">
        <v>120</v>
      </c>
      <c r="F22" s="3">
        <v>101</v>
      </c>
      <c r="G22" s="3">
        <v>95</v>
      </c>
      <c r="H22" s="3">
        <v>23</v>
      </c>
      <c r="I22" s="3">
        <v>18</v>
      </c>
      <c r="J22" s="3">
        <v>29</v>
      </c>
      <c r="K22" s="3">
        <v>16</v>
      </c>
      <c r="L22" s="3">
        <v>28</v>
      </c>
      <c r="M22" s="3">
        <v>15</v>
      </c>
      <c r="N22" s="3">
        <v>29</v>
      </c>
      <c r="O22" s="3">
        <v>11</v>
      </c>
    </row>
    <row r="23" spans="1:15">
      <c r="A23" s="14" t="s">
        <v>146</v>
      </c>
      <c r="B23" s="14" t="s">
        <v>22</v>
      </c>
      <c r="C23" s="14" t="s">
        <v>152</v>
      </c>
      <c r="D23" s="3">
        <v>441</v>
      </c>
      <c r="E23" s="3">
        <v>796</v>
      </c>
      <c r="F23" s="3">
        <v>544</v>
      </c>
      <c r="G23" s="3">
        <v>588</v>
      </c>
      <c r="H23" s="3">
        <v>86</v>
      </c>
      <c r="I23" s="3">
        <v>175</v>
      </c>
      <c r="J23" s="3">
        <v>216</v>
      </c>
      <c r="K23" s="3">
        <v>203</v>
      </c>
      <c r="L23" s="3">
        <v>74</v>
      </c>
      <c r="M23" s="3">
        <v>70</v>
      </c>
      <c r="N23" s="3">
        <v>61</v>
      </c>
      <c r="O23" s="3">
        <v>53</v>
      </c>
    </row>
    <row r="24" spans="1:15">
      <c r="A24" s="14" t="s">
        <v>146</v>
      </c>
      <c r="B24" s="14" t="s">
        <v>27</v>
      </c>
      <c r="C24" s="14" t="s">
        <v>149</v>
      </c>
      <c r="D24" s="3">
        <v>82</v>
      </c>
      <c r="E24" s="3">
        <v>38</v>
      </c>
      <c r="F24" s="3">
        <v>61</v>
      </c>
      <c r="G24" s="3">
        <v>60</v>
      </c>
      <c r="H24" s="3">
        <v>21</v>
      </c>
      <c r="I24" s="3">
        <v>6</v>
      </c>
      <c r="J24" s="3">
        <v>7</v>
      </c>
      <c r="K24" s="3">
        <v>4</v>
      </c>
      <c r="L24" s="3">
        <v>16</v>
      </c>
      <c r="M24" s="3">
        <v>5</v>
      </c>
      <c r="N24" s="3">
        <v>11</v>
      </c>
      <c r="O24" s="3">
        <v>9</v>
      </c>
    </row>
    <row r="25" spans="1:15">
      <c r="A25" s="14" t="s">
        <v>153</v>
      </c>
      <c r="B25" s="14" t="s">
        <v>13</v>
      </c>
      <c r="C25" s="14" t="s">
        <v>157</v>
      </c>
      <c r="D25" s="3">
        <v>70</v>
      </c>
      <c r="E25" s="3">
        <v>47</v>
      </c>
      <c r="F25" s="3">
        <v>63</v>
      </c>
      <c r="G25" s="3">
        <v>53</v>
      </c>
      <c r="H25" s="3">
        <v>11</v>
      </c>
      <c r="I25" s="3">
        <v>8</v>
      </c>
      <c r="J25" s="3">
        <v>13</v>
      </c>
      <c r="K25" s="3">
        <v>15</v>
      </c>
      <c r="L25" s="3">
        <v>9</v>
      </c>
      <c r="M25" s="3">
        <v>2</v>
      </c>
      <c r="N25" s="3">
        <v>14</v>
      </c>
      <c r="O25" s="3">
        <v>6</v>
      </c>
    </row>
    <row r="26" spans="1:15">
      <c r="A26" s="14" t="s">
        <v>153</v>
      </c>
      <c r="B26" s="14" t="s">
        <v>14</v>
      </c>
      <c r="C26" s="14" t="s">
        <v>161</v>
      </c>
      <c r="D26" s="3">
        <v>301</v>
      </c>
      <c r="E26" s="3">
        <v>519</v>
      </c>
      <c r="F26" s="3">
        <v>355</v>
      </c>
      <c r="G26" s="3">
        <v>383</v>
      </c>
      <c r="H26" s="3">
        <v>44</v>
      </c>
      <c r="I26" s="3">
        <v>92</v>
      </c>
      <c r="J26" s="3">
        <v>110</v>
      </c>
      <c r="K26" s="3">
        <v>114</v>
      </c>
      <c r="L26" s="3">
        <v>57</v>
      </c>
      <c r="M26" s="3">
        <v>42</v>
      </c>
      <c r="N26" s="3">
        <v>38</v>
      </c>
      <c r="O26" s="3">
        <v>41</v>
      </c>
    </row>
    <row r="27" spans="1:15">
      <c r="A27" s="14" t="s">
        <v>153</v>
      </c>
      <c r="B27" s="14" t="s">
        <v>15</v>
      </c>
      <c r="C27" s="14" t="s">
        <v>154</v>
      </c>
      <c r="D27" s="3">
        <v>116</v>
      </c>
      <c r="E27" s="3">
        <v>170</v>
      </c>
      <c r="F27" s="3">
        <v>124</v>
      </c>
      <c r="G27" s="3">
        <v>143</v>
      </c>
      <c r="H27" s="3">
        <v>31</v>
      </c>
      <c r="I27" s="3">
        <v>28</v>
      </c>
      <c r="J27" s="3">
        <v>52</v>
      </c>
      <c r="K27" s="3">
        <v>31</v>
      </c>
      <c r="L27" s="3">
        <v>38</v>
      </c>
      <c r="M27" s="3">
        <v>30</v>
      </c>
      <c r="N27" s="3">
        <v>23</v>
      </c>
      <c r="O27" s="3">
        <v>14</v>
      </c>
    </row>
    <row r="28" spans="1:15">
      <c r="A28" s="14" t="s">
        <v>153</v>
      </c>
      <c r="B28" s="14" t="s">
        <v>16</v>
      </c>
      <c r="C28" s="14" t="s">
        <v>155</v>
      </c>
      <c r="D28" s="3">
        <v>105</v>
      </c>
      <c r="E28" s="3">
        <v>312</v>
      </c>
      <c r="F28" s="3">
        <v>148</v>
      </c>
      <c r="G28" s="3">
        <v>129</v>
      </c>
      <c r="H28" s="3">
        <v>21</v>
      </c>
      <c r="I28" s="3">
        <v>46</v>
      </c>
      <c r="J28" s="3">
        <v>43</v>
      </c>
      <c r="K28" s="3">
        <v>37</v>
      </c>
      <c r="L28" s="3">
        <v>25</v>
      </c>
      <c r="M28" s="3">
        <v>35</v>
      </c>
      <c r="N28" s="3">
        <v>20</v>
      </c>
      <c r="O28" s="3">
        <v>17</v>
      </c>
    </row>
    <row r="29" spans="1:15">
      <c r="A29" s="14" t="s">
        <v>153</v>
      </c>
      <c r="B29" s="14" t="s">
        <v>17</v>
      </c>
      <c r="C29" s="14" t="s">
        <v>156</v>
      </c>
      <c r="D29" s="3">
        <v>103</v>
      </c>
      <c r="E29" s="3">
        <v>64</v>
      </c>
      <c r="F29" s="3">
        <v>89</v>
      </c>
      <c r="G29" s="3">
        <v>82</v>
      </c>
      <c r="H29" s="3">
        <v>24</v>
      </c>
      <c r="I29" s="3">
        <v>14</v>
      </c>
      <c r="J29" s="3">
        <v>9</v>
      </c>
      <c r="K29" s="3">
        <v>16</v>
      </c>
      <c r="L29" s="3">
        <v>13</v>
      </c>
      <c r="M29" s="3">
        <v>9</v>
      </c>
      <c r="N29" s="3">
        <v>16</v>
      </c>
      <c r="O29" s="3">
        <v>14</v>
      </c>
    </row>
    <row r="30" spans="1:15">
      <c r="A30" s="14" t="s">
        <v>153</v>
      </c>
      <c r="B30" s="14" t="s">
        <v>18</v>
      </c>
      <c r="C30" s="14" t="s">
        <v>160</v>
      </c>
      <c r="D30" s="3">
        <v>179</v>
      </c>
      <c r="E30" s="3">
        <v>306</v>
      </c>
      <c r="F30" s="3">
        <v>215</v>
      </c>
      <c r="G30" s="3">
        <v>232</v>
      </c>
      <c r="H30" s="3">
        <v>36</v>
      </c>
      <c r="I30" s="3">
        <v>62</v>
      </c>
      <c r="J30" s="3">
        <v>62</v>
      </c>
      <c r="K30" s="3">
        <v>59</v>
      </c>
      <c r="L30" s="3">
        <v>19</v>
      </c>
      <c r="M30" s="3">
        <v>37</v>
      </c>
      <c r="N30" s="3">
        <v>30</v>
      </c>
      <c r="O30" s="3">
        <v>24</v>
      </c>
    </row>
    <row r="31" spans="1:15">
      <c r="A31" s="14" t="s">
        <v>153</v>
      </c>
      <c r="B31" s="14" t="s">
        <v>19</v>
      </c>
      <c r="C31" s="14" t="s">
        <v>159</v>
      </c>
      <c r="D31" s="3">
        <v>50</v>
      </c>
      <c r="E31" s="3">
        <v>92</v>
      </c>
      <c r="F31" s="3">
        <v>64</v>
      </c>
      <c r="G31" s="3">
        <v>45</v>
      </c>
      <c r="H31" s="3">
        <v>16</v>
      </c>
      <c r="I31" s="3">
        <v>24</v>
      </c>
      <c r="J31" s="3">
        <v>31</v>
      </c>
      <c r="K31" s="3">
        <v>21</v>
      </c>
      <c r="L31" s="3">
        <v>17</v>
      </c>
      <c r="M31" s="3">
        <v>22</v>
      </c>
      <c r="N31" s="3">
        <v>33</v>
      </c>
      <c r="O31" s="3">
        <v>19</v>
      </c>
    </row>
    <row r="32" spans="1:15">
      <c r="A32" s="14" t="s">
        <v>153</v>
      </c>
      <c r="B32" s="14" t="s">
        <v>20</v>
      </c>
      <c r="C32" s="14" t="s">
        <v>158</v>
      </c>
      <c r="D32" s="3">
        <v>181</v>
      </c>
      <c r="E32" s="3">
        <v>433</v>
      </c>
      <c r="F32" s="3">
        <v>237</v>
      </c>
      <c r="G32" s="3">
        <v>186</v>
      </c>
      <c r="H32" s="3">
        <v>27</v>
      </c>
      <c r="I32" s="3">
        <v>49</v>
      </c>
      <c r="J32" s="3">
        <v>120</v>
      </c>
      <c r="K32" s="3">
        <v>60</v>
      </c>
      <c r="L32" s="3">
        <v>33</v>
      </c>
      <c r="M32" s="3">
        <v>41</v>
      </c>
      <c r="N32" s="3">
        <v>109</v>
      </c>
      <c r="O32" s="3">
        <v>33</v>
      </c>
    </row>
    <row r="33" spans="1:15">
      <c r="A33" s="14"/>
      <c r="B33" s="14"/>
      <c r="C33" s="14"/>
      <c r="D33" s="3">
        <f>AVERAGE(D25:D32)</f>
        <v>138.125</v>
      </c>
      <c r="E33" s="3">
        <f t="shared" ref="E33:O33" si="0">AVERAGE(E25:E32)</f>
        <v>242.875</v>
      </c>
      <c r="F33" s="3">
        <f t="shared" si="0"/>
        <v>161.875</v>
      </c>
      <c r="G33" s="3">
        <f t="shared" si="0"/>
        <v>156.625</v>
      </c>
      <c r="H33" s="3">
        <f t="shared" si="0"/>
        <v>26.25</v>
      </c>
      <c r="I33" s="3">
        <f t="shared" si="0"/>
        <v>40.375</v>
      </c>
      <c r="J33" s="3">
        <f t="shared" si="0"/>
        <v>55</v>
      </c>
      <c r="K33" s="3">
        <f t="shared" si="0"/>
        <v>44.125</v>
      </c>
      <c r="L33" s="3">
        <f t="shared" si="0"/>
        <v>26.375</v>
      </c>
      <c r="M33" s="3">
        <f t="shared" si="0"/>
        <v>27.25</v>
      </c>
      <c r="N33" s="3">
        <f t="shared" si="0"/>
        <v>35.375</v>
      </c>
      <c r="O33" s="3">
        <f t="shared" si="0"/>
        <v>21</v>
      </c>
    </row>
    <row r="34" spans="1:15">
      <c r="A34" s="14"/>
      <c r="B34" s="14"/>
      <c r="C34" s="14"/>
      <c r="D34" s="3">
        <f>(2*(STDEV(D25:D32)))+D33</f>
        <v>298.95299152244257</v>
      </c>
      <c r="E34" s="3">
        <f t="shared" ref="E34:O34" si="1">(2*(STDEV(E25:E32)))+E33</f>
        <v>597.10888157704903</v>
      </c>
      <c r="F34" s="3">
        <f t="shared" si="1"/>
        <v>364.79211890044451</v>
      </c>
      <c r="G34" s="3">
        <f t="shared" si="1"/>
        <v>380.23930442361495</v>
      </c>
      <c r="H34" s="3">
        <f t="shared" si="1"/>
        <v>47.677619026454082</v>
      </c>
      <c r="I34" s="3">
        <f t="shared" si="1"/>
        <v>95.944133261448044</v>
      </c>
      <c r="J34" s="3">
        <f t="shared" si="1"/>
        <v>137.48982621251804</v>
      </c>
      <c r="K34" s="3">
        <f t="shared" si="1"/>
        <v>110.68485491055615</v>
      </c>
      <c r="L34" s="3">
        <f t="shared" si="1"/>
        <v>57.924281178136894</v>
      </c>
      <c r="M34" s="3">
        <f t="shared" si="1"/>
        <v>57.178486191491302</v>
      </c>
      <c r="N34" s="3">
        <f t="shared" si="1"/>
        <v>97.175947750476638</v>
      </c>
      <c r="O34" s="3">
        <f t="shared" si="1"/>
        <v>43.627416997969519</v>
      </c>
    </row>
    <row r="35" spans="1:15">
      <c r="A35" s="14" t="s">
        <v>33</v>
      </c>
      <c r="B35" s="14" t="s">
        <v>94</v>
      </c>
      <c r="C35" s="14" t="s">
        <v>95</v>
      </c>
      <c r="D35" s="3">
        <v>67</v>
      </c>
      <c r="E35" s="3">
        <v>137</v>
      </c>
      <c r="F35" s="3">
        <v>108</v>
      </c>
      <c r="G35" s="3">
        <v>94</v>
      </c>
      <c r="H35" s="3">
        <v>11</v>
      </c>
      <c r="I35" s="3">
        <v>17</v>
      </c>
      <c r="J35" s="3">
        <v>39</v>
      </c>
      <c r="K35" s="3">
        <v>30</v>
      </c>
      <c r="L35" s="3">
        <v>33</v>
      </c>
      <c r="M35" s="3">
        <v>14</v>
      </c>
      <c r="N35" s="3">
        <v>41</v>
      </c>
      <c r="O35" s="3">
        <v>16</v>
      </c>
    </row>
    <row r="36" spans="1:15">
      <c r="A36" s="14" t="s">
        <v>33</v>
      </c>
      <c r="B36" s="14" t="s">
        <v>34</v>
      </c>
      <c r="C36" s="14" t="s">
        <v>35</v>
      </c>
      <c r="D36" s="3">
        <v>61</v>
      </c>
      <c r="E36" s="3">
        <v>123</v>
      </c>
      <c r="F36" s="3">
        <v>451</v>
      </c>
      <c r="G36" s="3">
        <v>84</v>
      </c>
      <c r="H36" s="3">
        <v>26</v>
      </c>
      <c r="I36" s="3">
        <v>23</v>
      </c>
      <c r="J36" s="3">
        <v>479</v>
      </c>
      <c r="K36" s="3">
        <v>27</v>
      </c>
      <c r="L36" s="3">
        <v>16</v>
      </c>
      <c r="M36" s="3">
        <v>18</v>
      </c>
      <c r="N36" s="3">
        <v>456</v>
      </c>
      <c r="O36" s="3">
        <v>8</v>
      </c>
    </row>
    <row r="37" spans="1:15">
      <c r="A37" s="14" t="s">
        <v>33</v>
      </c>
      <c r="B37" s="14" t="s">
        <v>36</v>
      </c>
      <c r="C37" s="14" t="s">
        <v>37</v>
      </c>
      <c r="D37" s="3">
        <v>1068</v>
      </c>
      <c r="E37" s="3">
        <v>887</v>
      </c>
      <c r="F37" s="3">
        <v>287</v>
      </c>
      <c r="G37" s="3">
        <v>353</v>
      </c>
      <c r="H37" s="3">
        <v>359</v>
      </c>
      <c r="I37" s="3">
        <v>98</v>
      </c>
      <c r="J37" s="3">
        <v>123</v>
      </c>
      <c r="K37" s="3">
        <v>175</v>
      </c>
      <c r="L37" s="3">
        <v>558</v>
      </c>
      <c r="M37" s="3">
        <v>94</v>
      </c>
      <c r="N37" s="3">
        <v>88</v>
      </c>
      <c r="O37" s="3">
        <v>65</v>
      </c>
    </row>
    <row r="38" spans="1:15">
      <c r="A38" s="14" t="s">
        <v>33</v>
      </c>
      <c r="B38" s="14" t="s">
        <v>52</v>
      </c>
      <c r="C38" s="14" t="s">
        <v>53</v>
      </c>
      <c r="D38" s="3">
        <v>641</v>
      </c>
      <c r="E38" s="3">
        <v>392</v>
      </c>
      <c r="F38" s="3">
        <v>528</v>
      </c>
      <c r="G38" s="3">
        <v>440</v>
      </c>
      <c r="H38" s="3">
        <v>187</v>
      </c>
      <c r="I38" s="3">
        <v>25</v>
      </c>
      <c r="J38" s="3">
        <v>246</v>
      </c>
      <c r="K38" s="3">
        <v>27</v>
      </c>
      <c r="L38" s="3">
        <v>279</v>
      </c>
      <c r="M38" s="3">
        <v>38</v>
      </c>
      <c r="N38" s="3">
        <v>334</v>
      </c>
      <c r="O38" s="3">
        <v>50</v>
      </c>
    </row>
    <row r="39" spans="1:15">
      <c r="A39" s="14" t="s">
        <v>33</v>
      </c>
      <c r="B39" s="14" t="s">
        <v>136</v>
      </c>
      <c r="C39" s="14" t="s">
        <v>137</v>
      </c>
      <c r="D39" s="3">
        <v>304</v>
      </c>
      <c r="E39" s="3">
        <v>418</v>
      </c>
      <c r="F39" s="3">
        <v>431</v>
      </c>
      <c r="G39" s="3">
        <v>381</v>
      </c>
      <c r="H39" s="3">
        <v>39</v>
      </c>
      <c r="I39" s="3">
        <v>44</v>
      </c>
      <c r="J39" s="3">
        <v>142</v>
      </c>
      <c r="K39" s="3">
        <v>132</v>
      </c>
      <c r="L39" s="3">
        <v>53</v>
      </c>
      <c r="M39" s="3">
        <v>27</v>
      </c>
      <c r="N39" s="3">
        <v>167</v>
      </c>
      <c r="O39" s="3">
        <v>137</v>
      </c>
    </row>
    <row r="40" spans="1:15">
      <c r="A40" s="14" t="s">
        <v>33</v>
      </c>
      <c r="B40" s="14" t="s">
        <v>90</v>
      </c>
      <c r="C40" s="14" t="s">
        <v>91</v>
      </c>
      <c r="D40" s="3">
        <v>680</v>
      </c>
      <c r="E40" s="3">
        <v>1001</v>
      </c>
      <c r="F40" s="3">
        <v>1061</v>
      </c>
      <c r="G40" s="3">
        <v>991</v>
      </c>
      <c r="H40" s="3">
        <v>95</v>
      </c>
      <c r="I40" s="3">
        <v>31</v>
      </c>
      <c r="J40" s="3">
        <v>43</v>
      </c>
      <c r="K40" s="3">
        <v>57</v>
      </c>
      <c r="L40" s="3">
        <v>151</v>
      </c>
      <c r="M40" s="3">
        <v>54</v>
      </c>
      <c r="N40" s="3">
        <v>40</v>
      </c>
      <c r="O40" s="3">
        <v>62</v>
      </c>
    </row>
    <row r="41" spans="1:15">
      <c r="A41" s="14" t="s">
        <v>33</v>
      </c>
      <c r="B41" s="14" t="s">
        <v>100</v>
      </c>
      <c r="C41" s="14" t="s">
        <v>101</v>
      </c>
      <c r="D41" s="3">
        <v>58</v>
      </c>
      <c r="E41" s="3">
        <v>93</v>
      </c>
      <c r="F41" s="3">
        <v>55</v>
      </c>
      <c r="G41" s="3">
        <v>88</v>
      </c>
      <c r="H41" s="3">
        <v>9</v>
      </c>
      <c r="I41" s="3">
        <v>34</v>
      </c>
      <c r="J41" s="3">
        <v>47</v>
      </c>
      <c r="K41" s="3">
        <v>62</v>
      </c>
      <c r="L41" s="3">
        <v>10</v>
      </c>
      <c r="M41" s="3">
        <v>45</v>
      </c>
      <c r="N41" s="3">
        <v>38</v>
      </c>
      <c r="O41" s="3">
        <v>42</v>
      </c>
    </row>
    <row r="42" spans="1:15">
      <c r="A42" s="14" t="s">
        <v>33</v>
      </c>
      <c r="B42" s="14" t="s">
        <v>70</v>
      </c>
      <c r="C42" s="14" t="s">
        <v>71</v>
      </c>
      <c r="D42" s="3">
        <v>1758</v>
      </c>
      <c r="E42" s="3">
        <v>1319</v>
      </c>
      <c r="F42" s="3">
        <v>1683</v>
      </c>
      <c r="G42" s="3">
        <v>1606</v>
      </c>
      <c r="H42" s="3">
        <v>73</v>
      </c>
      <c r="I42" s="3">
        <v>71</v>
      </c>
      <c r="J42" s="3">
        <v>96</v>
      </c>
      <c r="K42" s="3">
        <v>102</v>
      </c>
      <c r="L42" s="3">
        <v>36</v>
      </c>
      <c r="M42" s="3">
        <v>19</v>
      </c>
      <c r="N42" s="3">
        <v>56</v>
      </c>
      <c r="O42" s="3">
        <v>62</v>
      </c>
    </row>
    <row r="43" spans="1:15">
      <c r="A43" s="14" t="s">
        <v>33</v>
      </c>
      <c r="B43" s="14" t="s">
        <v>122</v>
      </c>
      <c r="C43" s="14" t="s">
        <v>123</v>
      </c>
      <c r="D43" s="3">
        <v>978</v>
      </c>
      <c r="E43" s="3">
        <v>991</v>
      </c>
      <c r="F43" s="3">
        <v>971</v>
      </c>
      <c r="G43" s="3">
        <v>992</v>
      </c>
      <c r="H43" s="3">
        <v>248</v>
      </c>
      <c r="I43" s="3">
        <v>65</v>
      </c>
      <c r="J43" s="3">
        <v>92</v>
      </c>
      <c r="K43" s="3">
        <v>97</v>
      </c>
      <c r="L43" s="3">
        <v>393</v>
      </c>
      <c r="M43" s="3">
        <v>63</v>
      </c>
      <c r="N43" s="3">
        <v>67</v>
      </c>
      <c r="O43" s="3">
        <v>83</v>
      </c>
    </row>
    <row r="44" spans="1:15">
      <c r="A44" s="14" t="s">
        <v>33</v>
      </c>
      <c r="B44" s="14" t="s">
        <v>114</v>
      </c>
      <c r="C44" s="14" t="s">
        <v>115</v>
      </c>
      <c r="D44" s="3">
        <v>689</v>
      </c>
      <c r="E44" s="3">
        <v>1223</v>
      </c>
      <c r="F44" s="3">
        <v>148</v>
      </c>
      <c r="G44" s="3">
        <v>150</v>
      </c>
      <c r="H44" s="3">
        <v>53</v>
      </c>
      <c r="I44" s="3">
        <v>31</v>
      </c>
      <c r="J44" s="3">
        <v>70</v>
      </c>
      <c r="K44" s="3">
        <v>47</v>
      </c>
      <c r="L44" s="3">
        <v>82</v>
      </c>
      <c r="M44" s="3">
        <v>28</v>
      </c>
      <c r="N44" s="3">
        <v>46</v>
      </c>
      <c r="O44" s="3">
        <v>32</v>
      </c>
    </row>
    <row r="45" spans="1:15">
      <c r="A45" s="14" t="s">
        <v>33</v>
      </c>
      <c r="B45" s="14" t="s">
        <v>110</v>
      </c>
      <c r="C45" s="14" t="s">
        <v>111</v>
      </c>
      <c r="D45" s="3">
        <v>377</v>
      </c>
      <c r="E45" s="3">
        <v>639</v>
      </c>
      <c r="F45" s="3">
        <v>649</v>
      </c>
      <c r="G45" s="3">
        <v>639</v>
      </c>
      <c r="H45" s="3">
        <v>150</v>
      </c>
      <c r="I45" s="3">
        <v>318</v>
      </c>
      <c r="J45" s="3">
        <v>559</v>
      </c>
      <c r="K45" s="3">
        <v>456</v>
      </c>
      <c r="L45" s="3">
        <v>269</v>
      </c>
      <c r="M45" s="3">
        <v>557</v>
      </c>
      <c r="N45" s="3">
        <v>883</v>
      </c>
      <c r="O45" s="3">
        <v>656</v>
      </c>
    </row>
    <row r="46" spans="1:15">
      <c r="A46" s="14" t="s">
        <v>33</v>
      </c>
      <c r="B46" s="14" t="s">
        <v>112</v>
      </c>
      <c r="C46" s="14" t="s">
        <v>113</v>
      </c>
      <c r="D46" s="3">
        <v>160</v>
      </c>
      <c r="E46" s="3">
        <v>103</v>
      </c>
      <c r="F46" s="3">
        <v>77</v>
      </c>
      <c r="G46" s="3">
        <v>83</v>
      </c>
      <c r="H46" s="3">
        <v>15</v>
      </c>
      <c r="I46" s="3">
        <v>27</v>
      </c>
      <c r="J46" s="3">
        <v>42</v>
      </c>
      <c r="K46" s="3">
        <v>58</v>
      </c>
      <c r="L46" s="3">
        <v>16</v>
      </c>
      <c r="M46" s="3">
        <v>37</v>
      </c>
      <c r="N46" s="3">
        <v>60</v>
      </c>
      <c r="O46" s="3">
        <v>76</v>
      </c>
    </row>
    <row r="47" spans="1:15">
      <c r="A47" s="14" t="s">
        <v>33</v>
      </c>
      <c r="B47" s="14" t="s">
        <v>82</v>
      </c>
      <c r="C47" s="14" t="s">
        <v>83</v>
      </c>
      <c r="D47" s="3">
        <v>79</v>
      </c>
      <c r="E47" s="3">
        <v>20</v>
      </c>
      <c r="F47" s="3">
        <v>26</v>
      </c>
      <c r="G47" s="3">
        <v>39</v>
      </c>
      <c r="H47" s="3">
        <v>35</v>
      </c>
      <c r="I47" s="3">
        <v>20</v>
      </c>
      <c r="J47" s="3">
        <v>14</v>
      </c>
      <c r="K47" s="3">
        <v>26</v>
      </c>
      <c r="L47" s="3">
        <v>59</v>
      </c>
      <c r="M47" s="3">
        <v>15</v>
      </c>
      <c r="N47" s="3">
        <v>16</v>
      </c>
      <c r="O47" s="3">
        <v>19</v>
      </c>
    </row>
    <row r="48" spans="1:15">
      <c r="A48" s="14" t="s">
        <v>33</v>
      </c>
      <c r="B48" s="14" t="s">
        <v>128</v>
      </c>
      <c r="C48" s="14" t="s">
        <v>129</v>
      </c>
      <c r="D48" s="3">
        <v>161</v>
      </c>
      <c r="E48" s="3">
        <v>176</v>
      </c>
      <c r="F48" s="3">
        <v>159</v>
      </c>
      <c r="G48" s="3">
        <v>161</v>
      </c>
      <c r="H48" s="3">
        <v>37</v>
      </c>
      <c r="I48" s="3">
        <v>35</v>
      </c>
      <c r="J48" s="3">
        <v>37</v>
      </c>
      <c r="K48" s="3">
        <v>46</v>
      </c>
      <c r="L48" s="3">
        <v>57</v>
      </c>
      <c r="M48" s="3">
        <v>26</v>
      </c>
      <c r="N48" s="3">
        <v>38</v>
      </c>
      <c r="O48" s="3">
        <v>45</v>
      </c>
    </row>
    <row r="49" spans="1:15">
      <c r="A49" s="14" t="s">
        <v>33</v>
      </c>
      <c r="B49" s="14" t="s">
        <v>102</v>
      </c>
      <c r="C49" s="14" t="s">
        <v>103</v>
      </c>
      <c r="D49" s="3">
        <v>363</v>
      </c>
      <c r="E49" s="3">
        <v>372</v>
      </c>
      <c r="F49" s="3">
        <v>330</v>
      </c>
      <c r="G49" s="3">
        <v>279</v>
      </c>
      <c r="H49" s="3">
        <v>42</v>
      </c>
      <c r="I49" s="3">
        <v>19</v>
      </c>
      <c r="J49" s="3">
        <v>26</v>
      </c>
      <c r="K49" s="3">
        <v>23</v>
      </c>
      <c r="L49" s="3">
        <v>66</v>
      </c>
      <c r="M49" s="3">
        <v>24</v>
      </c>
      <c r="N49" s="3">
        <v>25</v>
      </c>
      <c r="O49" s="3">
        <v>33</v>
      </c>
    </row>
    <row r="50" spans="1:15">
      <c r="A50" s="14" t="s">
        <v>33</v>
      </c>
      <c r="B50" s="14" t="s">
        <v>38</v>
      </c>
      <c r="C50" s="14" t="s">
        <v>39</v>
      </c>
      <c r="D50" s="3">
        <v>454</v>
      </c>
      <c r="E50" s="3">
        <v>555</v>
      </c>
      <c r="F50" s="3">
        <v>559</v>
      </c>
      <c r="G50" s="3">
        <v>505</v>
      </c>
      <c r="H50" s="3">
        <v>23</v>
      </c>
      <c r="I50" s="3">
        <v>23</v>
      </c>
      <c r="J50" s="3">
        <v>33</v>
      </c>
      <c r="K50" s="3">
        <v>29</v>
      </c>
      <c r="L50" s="3">
        <v>24</v>
      </c>
      <c r="M50" s="3">
        <v>31</v>
      </c>
      <c r="N50" s="3">
        <v>35</v>
      </c>
      <c r="O50" s="3">
        <v>32</v>
      </c>
    </row>
    <row r="51" spans="1:15">
      <c r="A51" s="14" t="s">
        <v>33</v>
      </c>
      <c r="B51" s="14" t="s">
        <v>64</v>
      </c>
      <c r="C51" s="14" t="s">
        <v>65</v>
      </c>
      <c r="D51" s="3">
        <v>215</v>
      </c>
      <c r="E51" s="3">
        <v>245</v>
      </c>
      <c r="F51" s="3">
        <v>96</v>
      </c>
      <c r="G51" s="3">
        <v>104</v>
      </c>
      <c r="H51" s="3">
        <v>11</v>
      </c>
      <c r="I51" s="3">
        <v>53</v>
      </c>
      <c r="J51" s="3">
        <v>42</v>
      </c>
      <c r="K51" s="3">
        <v>34</v>
      </c>
      <c r="L51" s="3">
        <v>18</v>
      </c>
      <c r="M51" s="3">
        <v>28</v>
      </c>
      <c r="N51" s="3">
        <v>36</v>
      </c>
      <c r="O51" s="3">
        <v>25</v>
      </c>
    </row>
    <row r="52" spans="1:15">
      <c r="A52" s="14" t="s">
        <v>33</v>
      </c>
      <c r="B52" s="14" t="s">
        <v>44</v>
      </c>
      <c r="C52" s="14" t="s">
        <v>45</v>
      </c>
      <c r="D52" s="3">
        <v>12</v>
      </c>
      <c r="E52" s="3">
        <v>59</v>
      </c>
      <c r="F52" s="3">
        <v>57</v>
      </c>
      <c r="G52" s="3">
        <v>55</v>
      </c>
      <c r="H52" s="3">
        <v>4</v>
      </c>
      <c r="I52" s="3">
        <v>11</v>
      </c>
      <c r="J52" s="3">
        <v>19</v>
      </c>
      <c r="K52" s="3">
        <v>19</v>
      </c>
      <c r="L52" s="3">
        <v>4</v>
      </c>
      <c r="M52" s="3">
        <v>12</v>
      </c>
      <c r="N52" s="3">
        <v>13</v>
      </c>
      <c r="O52" s="3">
        <v>16</v>
      </c>
    </row>
    <row r="53" spans="1:15">
      <c r="A53" s="14" t="s">
        <v>33</v>
      </c>
      <c r="B53" s="14" t="s">
        <v>132</v>
      </c>
      <c r="C53" s="14" t="s">
        <v>133</v>
      </c>
      <c r="D53" s="3">
        <v>500</v>
      </c>
      <c r="E53" s="3">
        <v>707</v>
      </c>
      <c r="F53" s="3">
        <v>330</v>
      </c>
      <c r="G53" s="3">
        <v>420</v>
      </c>
      <c r="H53" s="3">
        <v>86</v>
      </c>
      <c r="I53" s="3">
        <v>89</v>
      </c>
      <c r="J53" s="3">
        <v>111</v>
      </c>
      <c r="K53" s="3">
        <v>99</v>
      </c>
      <c r="L53" s="3">
        <v>89</v>
      </c>
      <c r="M53" s="3">
        <v>56</v>
      </c>
      <c r="N53" s="3">
        <v>60</v>
      </c>
      <c r="O53" s="3">
        <v>75</v>
      </c>
    </row>
    <row r="54" spans="1:15">
      <c r="A54" s="14" t="s">
        <v>33</v>
      </c>
      <c r="B54" s="14" t="s">
        <v>140</v>
      </c>
      <c r="C54" s="14" t="s">
        <v>141</v>
      </c>
      <c r="D54" s="3">
        <v>468</v>
      </c>
      <c r="E54" s="3">
        <v>583</v>
      </c>
      <c r="F54" s="3">
        <v>519</v>
      </c>
      <c r="G54" s="3">
        <v>546</v>
      </c>
      <c r="H54" s="3">
        <v>26</v>
      </c>
      <c r="I54" s="3">
        <v>45</v>
      </c>
      <c r="J54" s="3">
        <v>64</v>
      </c>
      <c r="K54" s="3">
        <v>53</v>
      </c>
      <c r="L54" s="3">
        <v>18</v>
      </c>
      <c r="M54" s="3">
        <v>50</v>
      </c>
      <c r="N54" s="3">
        <v>40</v>
      </c>
      <c r="O54" s="3">
        <v>42</v>
      </c>
    </row>
    <row r="55" spans="1:15">
      <c r="A55" s="14" t="s">
        <v>33</v>
      </c>
      <c r="B55" s="14" t="s">
        <v>54</v>
      </c>
      <c r="C55" s="14" t="s">
        <v>55</v>
      </c>
      <c r="D55" s="3">
        <v>468</v>
      </c>
      <c r="E55" s="3">
        <v>687</v>
      </c>
      <c r="F55" s="3">
        <v>787</v>
      </c>
      <c r="G55" s="3">
        <v>779</v>
      </c>
      <c r="H55" s="3">
        <v>29</v>
      </c>
      <c r="I55" s="3">
        <v>27</v>
      </c>
      <c r="J55" s="3">
        <v>51</v>
      </c>
      <c r="K55" s="3">
        <v>50</v>
      </c>
      <c r="L55" s="3">
        <v>33</v>
      </c>
      <c r="M55" s="3">
        <v>43</v>
      </c>
      <c r="N55" s="3">
        <v>49</v>
      </c>
      <c r="O55" s="3">
        <v>64</v>
      </c>
    </row>
    <row r="56" spans="1:15">
      <c r="A56" s="14" t="s">
        <v>33</v>
      </c>
      <c r="B56" s="14" t="s">
        <v>60</v>
      </c>
      <c r="C56" s="14" t="s">
        <v>61</v>
      </c>
      <c r="D56" s="3">
        <v>189</v>
      </c>
      <c r="E56" s="3">
        <v>257</v>
      </c>
      <c r="F56" s="3">
        <v>112</v>
      </c>
      <c r="G56" s="3">
        <v>82</v>
      </c>
      <c r="H56" s="3">
        <v>62</v>
      </c>
      <c r="I56" s="3">
        <v>81</v>
      </c>
      <c r="J56" s="3">
        <v>30</v>
      </c>
      <c r="K56" s="3">
        <v>23</v>
      </c>
      <c r="L56" s="3">
        <v>108</v>
      </c>
      <c r="M56" s="3">
        <v>68</v>
      </c>
      <c r="N56" s="3">
        <v>11</v>
      </c>
      <c r="O56" s="3">
        <v>13</v>
      </c>
    </row>
    <row r="57" spans="1:15">
      <c r="A57" s="14" t="s">
        <v>33</v>
      </c>
      <c r="B57" s="14" t="s">
        <v>142</v>
      </c>
      <c r="C57" s="14" t="s">
        <v>143</v>
      </c>
      <c r="D57" s="3">
        <v>298</v>
      </c>
      <c r="E57" s="3">
        <v>271</v>
      </c>
      <c r="F57" s="3">
        <v>152</v>
      </c>
      <c r="G57" s="3">
        <v>180</v>
      </c>
      <c r="H57" s="3">
        <v>12</v>
      </c>
      <c r="I57" s="3">
        <v>34</v>
      </c>
      <c r="J57" s="3">
        <v>49</v>
      </c>
      <c r="K57" s="3">
        <v>41</v>
      </c>
      <c r="L57" s="3">
        <v>10</v>
      </c>
      <c r="M57" s="3">
        <v>23</v>
      </c>
      <c r="N57" s="3">
        <v>15</v>
      </c>
      <c r="O57" s="3">
        <v>11</v>
      </c>
    </row>
    <row r="58" spans="1:15">
      <c r="A58" s="14" t="s">
        <v>33</v>
      </c>
      <c r="B58" s="14" t="s">
        <v>124</v>
      </c>
      <c r="C58" s="14" t="s">
        <v>125</v>
      </c>
      <c r="D58" s="3">
        <v>449</v>
      </c>
      <c r="E58" s="3">
        <v>609</v>
      </c>
      <c r="F58" s="3">
        <v>770</v>
      </c>
      <c r="G58" s="3">
        <v>692</v>
      </c>
      <c r="H58" s="3">
        <v>11</v>
      </c>
      <c r="I58" s="3">
        <v>46</v>
      </c>
      <c r="J58" s="3">
        <v>48</v>
      </c>
      <c r="K58" s="3">
        <v>67</v>
      </c>
      <c r="L58" s="3">
        <v>9</v>
      </c>
      <c r="M58" s="3">
        <v>37</v>
      </c>
      <c r="N58" s="3">
        <v>16</v>
      </c>
      <c r="O58" s="3">
        <v>19</v>
      </c>
    </row>
    <row r="59" spans="1:15">
      <c r="A59" s="14" t="s">
        <v>33</v>
      </c>
      <c r="B59" s="14" t="s">
        <v>104</v>
      </c>
      <c r="C59" s="14" t="s">
        <v>105</v>
      </c>
      <c r="D59" s="3">
        <v>167</v>
      </c>
      <c r="E59" s="3">
        <v>140</v>
      </c>
      <c r="F59" s="3">
        <v>86</v>
      </c>
      <c r="G59" s="3">
        <v>134</v>
      </c>
      <c r="H59" s="3">
        <v>39</v>
      </c>
      <c r="I59" s="3">
        <v>55</v>
      </c>
      <c r="J59" s="3">
        <v>59</v>
      </c>
      <c r="K59" s="3">
        <v>70</v>
      </c>
      <c r="L59" s="3">
        <v>48</v>
      </c>
      <c r="M59" s="3">
        <v>58</v>
      </c>
      <c r="N59" s="3">
        <v>58</v>
      </c>
      <c r="O59" s="3">
        <v>78</v>
      </c>
    </row>
    <row r="60" spans="1:15">
      <c r="A60" s="14" t="s">
        <v>33</v>
      </c>
      <c r="B60" s="14" t="s">
        <v>78</v>
      </c>
      <c r="C60" s="14" t="s">
        <v>79</v>
      </c>
      <c r="D60" s="3">
        <v>46</v>
      </c>
      <c r="E60" s="3">
        <v>35</v>
      </c>
      <c r="F60" s="3">
        <v>36</v>
      </c>
      <c r="G60" s="3">
        <v>43</v>
      </c>
      <c r="H60" s="3">
        <v>2</v>
      </c>
      <c r="I60" s="3">
        <v>13</v>
      </c>
      <c r="J60" s="3">
        <v>16</v>
      </c>
      <c r="K60" s="3">
        <v>24</v>
      </c>
      <c r="L60" s="3">
        <v>6</v>
      </c>
      <c r="M60" s="3">
        <v>22</v>
      </c>
      <c r="N60" s="3">
        <v>28</v>
      </c>
      <c r="O60" s="3">
        <v>36</v>
      </c>
    </row>
    <row r="61" spans="1:15">
      <c r="A61" s="14" t="s">
        <v>33</v>
      </c>
      <c r="B61" s="14" t="s">
        <v>98</v>
      </c>
      <c r="C61" s="14" t="s">
        <v>99</v>
      </c>
      <c r="D61" s="3">
        <v>1245</v>
      </c>
      <c r="E61" s="3">
        <v>2009</v>
      </c>
      <c r="F61" s="3">
        <v>1884</v>
      </c>
      <c r="G61" s="3">
        <v>1744</v>
      </c>
      <c r="H61" s="3">
        <v>48</v>
      </c>
      <c r="I61" s="3">
        <v>83</v>
      </c>
      <c r="J61" s="3">
        <v>103</v>
      </c>
      <c r="K61" s="3">
        <v>104</v>
      </c>
      <c r="L61" s="3">
        <v>54</v>
      </c>
      <c r="M61" s="3">
        <v>92</v>
      </c>
      <c r="N61" s="3">
        <v>110</v>
      </c>
      <c r="O61" s="3">
        <v>125</v>
      </c>
    </row>
    <row r="62" spans="1:15">
      <c r="A62" s="14" t="s">
        <v>33</v>
      </c>
      <c r="B62" s="14" t="s">
        <v>56</v>
      </c>
      <c r="C62" s="14" t="s">
        <v>57</v>
      </c>
      <c r="D62" s="3">
        <v>56</v>
      </c>
      <c r="E62" s="3">
        <v>95</v>
      </c>
      <c r="F62" s="3">
        <v>71</v>
      </c>
      <c r="G62" s="3">
        <v>62</v>
      </c>
      <c r="H62" s="3">
        <v>6</v>
      </c>
      <c r="I62" s="3">
        <v>10</v>
      </c>
      <c r="J62" s="3">
        <v>9</v>
      </c>
      <c r="K62" s="3">
        <v>7</v>
      </c>
      <c r="L62" s="3">
        <v>7</v>
      </c>
      <c r="M62" s="3">
        <v>4</v>
      </c>
      <c r="N62" s="3">
        <v>4</v>
      </c>
      <c r="O62" s="3">
        <v>6</v>
      </c>
    </row>
    <row r="63" spans="1:15">
      <c r="A63" s="14" t="s">
        <v>33</v>
      </c>
      <c r="B63" s="14" t="s">
        <v>116</v>
      </c>
      <c r="C63" s="14" t="s">
        <v>117</v>
      </c>
      <c r="D63" s="3">
        <v>548</v>
      </c>
      <c r="E63" s="3">
        <v>813</v>
      </c>
      <c r="F63" s="3">
        <v>741</v>
      </c>
      <c r="G63" s="3">
        <v>699</v>
      </c>
      <c r="H63" s="3">
        <v>82</v>
      </c>
      <c r="I63" s="3">
        <v>98</v>
      </c>
      <c r="J63" s="3">
        <v>119</v>
      </c>
      <c r="K63" s="3">
        <v>125</v>
      </c>
      <c r="L63" s="3">
        <v>70</v>
      </c>
      <c r="M63" s="3">
        <v>73</v>
      </c>
      <c r="N63" s="3">
        <v>53</v>
      </c>
      <c r="O63" s="3">
        <v>48</v>
      </c>
    </row>
    <row r="64" spans="1:15">
      <c r="A64" s="14" t="s">
        <v>33</v>
      </c>
      <c r="B64" s="14" t="s">
        <v>108</v>
      </c>
      <c r="C64" s="14" t="s">
        <v>109</v>
      </c>
      <c r="D64" s="3">
        <v>792</v>
      </c>
      <c r="E64" s="3">
        <v>1856</v>
      </c>
      <c r="F64" s="3">
        <v>1522</v>
      </c>
      <c r="G64" s="3">
        <v>1049</v>
      </c>
      <c r="H64" s="3">
        <v>35</v>
      </c>
      <c r="I64" s="3">
        <v>84</v>
      </c>
      <c r="J64" s="3">
        <v>566</v>
      </c>
      <c r="K64" s="3">
        <v>150</v>
      </c>
      <c r="L64" s="3">
        <v>22</v>
      </c>
      <c r="M64" s="3">
        <v>107</v>
      </c>
      <c r="N64" s="3">
        <v>727</v>
      </c>
      <c r="O64" s="3">
        <v>67</v>
      </c>
    </row>
    <row r="65" spans="1:15">
      <c r="A65" s="14" t="s">
        <v>33</v>
      </c>
      <c r="B65" s="14" t="s">
        <v>96</v>
      </c>
      <c r="C65" s="14" t="s">
        <v>97</v>
      </c>
      <c r="D65" s="3">
        <v>1441</v>
      </c>
      <c r="E65" s="3">
        <v>1080</v>
      </c>
      <c r="F65" s="3">
        <v>923</v>
      </c>
      <c r="G65" s="3">
        <v>907</v>
      </c>
      <c r="H65" s="3">
        <v>365</v>
      </c>
      <c r="I65" s="3">
        <v>66</v>
      </c>
      <c r="J65" s="3">
        <v>70</v>
      </c>
      <c r="K65" s="3">
        <v>122</v>
      </c>
      <c r="L65" s="3">
        <v>649</v>
      </c>
      <c r="M65" s="3">
        <v>111</v>
      </c>
      <c r="N65" s="3">
        <v>108</v>
      </c>
      <c r="O65" s="3">
        <v>151</v>
      </c>
    </row>
    <row r="66" spans="1:15">
      <c r="A66" s="14" t="s">
        <v>33</v>
      </c>
      <c r="B66" s="14" t="s">
        <v>40</v>
      </c>
      <c r="C66" s="14" t="s">
        <v>41</v>
      </c>
      <c r="D66" s="3">
        <v>979</v>
      </c>
      <c r="E66" s="3">
        <v>2432</v>
      </c>
      <c r="F66" s="3">
        <v>4084</v>
      </c>
      <c r="G66" s="3">
        <v>3862</v>
      </c>
      <c r="H66" s="3">
        <v>344</v>
      </c>
      <c r="I66" s="3">
        <v>1296</v>
      </c>
      <c r="J66" s="3">
        <v>4046</v>
      </c>
      <c r="K66" s="3">
        <v>3271</v>
      </c>
      <c r="L66" s="3">
        <v>136</v>
      </c>
      <c r="M66" s="3">
        <v>118</v>
      </c>
      <c r="N66" s="3">
        <v>214</v>
      </c>
      <c r="O66" s="3">
        <v>184</v>
      </c>
    </row>
    <row r="67" spans="1:15">
      <c r="A67" s="14" t="s">
        <v>33</v>
      </c>
      <c r="B67" s="14" t="s">
        <v>50</v>
      </c>
      <c r="C67" s="14" t="s">
        <v>51</v>
      </c>
      <c r="D67" s="3">
        <v>1273</v>
      </c>
      <c r="E67" s="3">
        <v>4572</v>
      </c>
      <c r="F67" s="3">
        <v>236</v>
      </c>
      <c r="G67" s="3">
        <v>1888</v>
      </c>
      <c r="H67" s="3">
        <v>714</v>
      </c>
      <c r="I67" s="3">
        <v>2375</v>
      </c>
      <c r="J67" s="3">
        <v>161</v>
      </c>
      <c r="K67" s="3">
        <v>1720</v>
      </c>
      <c r="L67" s="3">
        <v>1022</v>
      </c>
      <c r="M67" s="3">
        <v>3745</v>
      </c>
      <c r="N67" s="3">
        <v>171</v>
      </c>
      <c r="O67" s="3">
        <v>2034</v>
      </c>
    </row>
    <row r="68" spans="1:15">
      <c r="A68" s="14" t="s">
        <v>33</v>
      </c>
      <c r="B68" s="14" t="s">
        <v>66</v>
      </c>
      <c r="C68" s="14" t="s">
        <v>67</v>
      </c>
      <c r="D68" s="3">
        <v>375</v>
      </c>
      <c r="E68" s="3">
        <v>133</v>
      </c>
      <c r="F68" s="3">
        <v>145</v>
      </c>
      <c r="G68" s="3">
        <v>157</v>
      </c>
      <c r="H68" s="3">
        <v>35</v>
      </c>
      <c r="I68" s="3">
        <v>40</v>
      </c>
      <c r="J68" s="3">
        <v>32</v>
      </c>
      <c r="K68" s="3">
        <v>44</v>
      </c>
      <c r="L68" s="3">
        <v>36</v>
      </c>
      <c r="M68" s="3">
        <v>46</v>
      </c>
      <c r="N68" s="3">
        <v>66</v>
      </c>
      <c r="O68" s="3">
        <v>73</v>
      </c>
    </row>
    <row r="69" spans="1:15">
      <c r="A69" s="14" t="s">
        <v>33</v>
      </c>
      <c r="B69" s="14" t="s">
        <v>58</v>
      </c>
      <c r="C69" s="14" t="s">
        <v>59</v>
      </c>
      <c r="D69" s="3">
        <v>116</v>
      </c>
      <c r="E69" s="3">
        <v>223</v>
      </c>
      <c r="F69" s="3">
        <v>246</v>
      </c>
      <c r="G69" s="3">
        <v>127</v>
      </c>
      <c r="H69" s="3">
        <v>12</v>
      </c>
      <c r="I69" s="3">
        <v>11</v>
      </c>
      <c r="J69" s="3">
        <v>17</v>
      </c>
      <c r="K69" s="3">
        <v>10</v>
      </c>
      <c r="L69" s="3">
        <v>4</v>
      </c>
      <c r="M69" s="3">
        <v>18</v>
      </c>
      <c r="N69" s="3">
        <v>12</v>
      </c>
      <c r="O69" s="3">
        <v>9</v>
      </c>
    </row>
    <row r="70" spans="1:15">
      <c r="A70" s="14" t="s">
        <v>33</v>
      </c>
      <c r="B70" s="14" t="s">
        <v>62</v>
      </c>
      <c r="C70" s="14" t="s">
        <v>63</v>
      </c>
      <c r="D70" s="3">
        <v>409</v>
      </c>
      <c r="E70" s="3">
        <v>2241</v>
      </c>
      <c r="F70" s="3">
        <v>663</v>
      </c>
      <c r="G70" s="3">
        <v>618</v>
      </c>
      <c r="H70" s="3">
        <v>37</v>
      </c>
      <c r="I70" s="3">
        <v>63</v>
      </c>
      <c r="J70" s="3">
        <v>32</v>
      </c>
      <c r="K70" s="3">
        <v>36</v>
      </c>
      <c r="L70" s="3">
        <v>29</v>
      </c>
      <c r="M70" s="3">
        <v>73</v>
      </c>
      <c r="N70" s="3">
        <v>42</v>
      </c>
      <c r="O70" s="3">
        <v>36</v>
      </c>
    </row>
    <row r="71" spans="1:15">
      <c r="A71" s="14" t="s">
        <v>33</v>
      </c>
      <c r="B71" s="14" t="s">
        <v>48</v>
      </c>
      <c r="C71" s="14" t="s">
        <v>49</v>
      </c>
      <c r="D71" s="3">
        <v>137</v>
      </c>
      <c r="E71" s="3">
        <v>1479</v>
      </c>
      <c r="F71" s="3">
        <v>1335</v>
      </c>
      <c r="G71" s="3">
        <v>1275</v>
      </c>
      <c r="H71" s="3">
        <v>16</v>
      </c>
      <c r="I71" s="3">
        <v>72</v>
      </c>
      <c r="J71" s="3">
        <v>68</v>
      </c>
      <c r="K71" s="3">
        <v>107</v>
      </c>
      <c r="L71" s="3">
        <v>11</v>
      </c>
      <c r="M71" s="3">
        <v>64</v>
      </c>
      <c r="N71" s="3">
        <v>43</v>
      </c>
      <c r="O71" s="3">
        <v>65</v>
      </c>
    </row>
    <row r="72" spans="1:15">
      <c r="A72" s="14" t="s">
        <v>33</v>
      </c>
      <c r="B72" s="14" t="s">
        <v>42</v>
      </c>
      <c r="C72" s="14" t="s">
        <v>43</v>
      </c>
      <c r="D72" s="3">
        <v>1164</v>
      </c>
      <c r="E72" s="3">
        <v>895</v>
      </c>
      <c r="F72" s="3">
        <v>851</v>
      </c>
      <c r="G72" s="3">
        <v>764</v>
      </c>
      <c r="H72" s="3">
        <v>146</v>
      </c>
      <c r="I72" s="3">
        <v>85</v>
      </c>
      <c r="J72" s="3">
        <v>135</v>
      </c>
      <c r="K72" s="3">
        <v>99</v>
      </c>
      <c r="L72" s="3">
        <v>174</v>
      </c>
      <c r="M72" s="3">
        <v>48</v>
      </c>
      <c r="N72" s="3">
        <v>57</v>
      </c>
      <c r="O72" s="3">
        <v>86</v>
      </c>
    </row>
    <row r="73" spans="1:15">
      <c r="A73" s="14" t="s">
        <v>33</v>
      </c>
      <c r="B73" s="14" t="s">
        <v>46</v>
      </c>
      <c r="C73" s="14" t="s">
        <v>47</v>
      </c>
      <c r="D73" s="3">
        <v>409</v>
      </c>
      <c r="E73" s="3">
        <v>302</v>
      </c>
      <c r="F73" s="3">
        <v>185</v>
      </c>
      <c r="G73" s="3">
        <v>200</v>
      </c>
      <c r="H73" s="3">
        <v>93</v>
      </c>
      <c r="I73" s="3">
        <v>90</v>
      </c>
      <c r="J73" s="3">
        <v>98</v>
      </c>
      <c r="K73" s="3">
        <v>105</v>
      </c>
      <c r="L73" s="3">
        <v>134</v>
      </c>
      <c r="M73" s="3">
        <v>106</v>
      </c>
      <c r="N73" s="3">
        <v>98</v>
      </c>
      <c r="O73" s="3">
        <v>117</v>
      </c>
    </row>
    <row r="74" spans="1:15">
      <c r="A74" s="14" t="s">
        <v>33</v>
      </c>
      <c r="B74" s="14" t="s">
        <v>76</v>
      </c>
      <c r="C74" s="14" t="s">
        <v>77</v>
      </c>
      <c r="D74" s="3">
        <v>752</v>
      </c>
      <c r="E74" s="3">
        <v>145</v>
      </c>
      <c r="F74" s="3">
        <v>162</v>
      </c>
      <c r="G74" s="3">
        <v>106</v>
      </c>
      <c r="H74" s="3">
        <v>449</v>
      </c>
      <c r="I74" s="3">
        <v>76</v>
      </c>
      <c r="J74" s="3">
        <v>226</v>
      </c>
      <c r="K74" s="3">
        <v>95</v>
      </c>
      <c r="L74" s="3">
        <v>90</v>
      </c>
      <c r="M74" s="3">
        <v>34</v>
      </c>
      <c r="N74" s="3">
        <v>59</v>
      </c>
      <c r="O74" s="3">
        <v>42</v>
      </c>
    </row>
    <row r="75" spans="1:15">
      <c r="A75" s="14" t="s">
        <v>33</v>
      </c>
      <c r="B75" s="14" t="s">
        <v>84</v>
      </c>
      <c r="C75" s="14" t="s">
        <v>85</v>
      </c>
      <c r="D75" s="3">
        <v>53</v>
      </c>
      <c r="E75" s="3">
        <v>84</v>
      </c>
      <c r="F75" s="3">
        <v>77</v>
      </c>
      <c r="G75" s="3">
        <v>69</v>
      </c>
      <c r="H75" s="3">
        <v>17</v>
      </c>
      <c r="I75" s="3">
        <v>10</v>
      </c>
      <c r="J75" s="3">
        <v>11</v>
      </c>
      <c r="K75" s="3">
        <v>10</v>
      </c>
      <c r="L75" s="3">
        <v>25</v>
      </c>
      <c r="M75" s="3">
        <v>7</v>
      </c>
      <c r="N75" s="3">
        <v>7</v>
      </c>
      <c r="O75" s="3">
        <v>8</v>
      </c>
    </row>
    <row r="76" spans="1:15">
      <c r="A76" s="14" t="s">
        <v>33</v>
      </c>
      <c r="B76" s="14" t="s">
        <v>74</v>
      </c>
      <c r="C76" s="14" t="s">
        <v>75</v>
      </c>
      <c r="D76" s="3">
        <v>48</v>
      </c>
      <c r="E76" s="3">
        <v>27</v>
      </c>
      <c r="F76" s="3">
        <v>38</v>
      </c>
      <c r="G76" s="3">
        <v>26</v>
      </c>
      <c r="H76" s="3">
        <v>8</v>
      </c>
      <c r="I76" s="3">
        <v>12</v>
      </c>
      <c r="J76" s="3">
        <v>13</v>
      </c>
      <c r="K76" s="3">
        <v>11</v>
      </c>
      <c r="L76" s="3">
        <v>8</v>
      </c>
      <c r="M76" s="3">
        <v>10</v>
      </c>
      <c r="N76" s="3">
        <v>7</v>
      </c>
      <c r="O76" s="3">
        <v>15</v>
      </c>
    </row>
    <row r="77" spans="1:15">
      <c r="A77" s="14" t="s">
        <v>33</v>
      </c>
      <c r="B77" s="14" t="s">
        <v>92</v>
      </c>
      <c r="C77" s="14" t="s">
        <v>93</v>
      </c>
      <c r="D77" s="3">
        <v>30</v>
      </c>
      <c r="E77" s="3">
        <v>26</v>
      </c>
      <c r="F77" s="3">
        <v>394</v>
      </c>
      <c r="G77" s="3">
        <v>25</v>
      </c>
      <c r="H77" s="3">
        <v>0</v>
      </c>
      <c r="I77" s="3">
        <v>0</v>
      </c>
      <c r="J77" s="3">
        <v>15</v>
      </c>
      <c r="K77" s="3">
        <v>4</v>
      </c>
      <c r="L77" s="3">
        <v>3</v>
      </c>
      <c r="M77" s="3">
        <v>1</v>
      </c>
      <c r="N77" s="3">
        <v>16</v>
      </c>
      <c r="O77" s="3">
        <v>1</v>
      </c>
    </row>
    <row r="78" spans="1:15">
      <c r="A78" s="14" t="s">
        <v>33</v>
      </c>
      <c r="B78" s="14" t="s">
        <v>106</v>
      </c>
      <c r="C78" s="14" t="s">
        <v>107</v>
      </c>
      <c r="D78" s="3">
        <v>44</v>
      </c>
      <c r="E78" s="3">
        <v>40</v>
      </c>
      <c r="F78" s="3">
        <v>32</v>
      </c>
      <c r="G78" s="3">
        <v>33</v>
      </c>
      <c r="H78" s="3">
        <v>8</v>
      </c>
      <c r="I78" s="3">
        <v>6</v>
      </c>
      <c r="J78" s="3">
        <v>12</v>
      </c>
      <c r="K78" s="3">
        <v>11</v>
      </c>
      <c r="L78" s="3">
        <v>8</v>
      </c>
      <c r="M78" s="3">
        <v>3</v>
      </c>
      <c r="N78" s="3">
        <v>11</v>
      </c>
      <c r="O78" s="3">
        <v>7</v>
      </c>
    </row>
    <row r="79" spans="1:15">
      <c r="A79" s="14" t="s">
        <v>33</v>
      </c>
      <c r="B79" s="14" t="s">
        <v>130</v>
      </c>
      <c r="C79" s="14" t="s">
        <v>131</v>
      </c>
      <c r="D79" s="3">
        <v>963</v>
      </c>
      <c r="E79" s="3">
        <v>1466</v>
      </c>
      <c r="F79" s="3">
        <v>1187</v>
      </c>
      <c r="G79" s="3">
        <v>1242</v>
      </c>
      <c r="H79" s="3">
        <v>97</v>
      </c>
      <c r="I79" s="3">
        <v>141</v>
      </c>
      <c r="J79" s="3">
        <v>545</v>
      </c>
      <c r="K79" s="3">
        <v>349</v>
      </c>
      <c r="L79" s="3">
        <v>77</v>
      </c>
      <c r="M79" s="3">
        <v>74</v>
      </c>
      <c r="N79" s="3">
        <v>102</v>
      </c>
      <c r="O79" s="3">
        <v>104</v>
      </c>
    </row>
    <row r="80" spans="1:15">
      <c r="A80" s="14" t="s">
        <v>33</v>
      </c>
      <c r="B80" s="14" t="s">
        <v>134</v>
      </c>
      <c r="C80" s="14" t="s">
        <v>135</v>
      </c>
      <c r="D80" s="3">
        <v>133</v>
      </c>
      <c r="E80" s="3">
        <v>196</v>
      </c>
      <c r="F80" s="3">
        <v>147</v>
      </c>
      <c r="G80" s="3">
        <v>159</v>
      </c>
      <c r="H80" s="3">
        <v>20</v>
      </c>
      <c r="I80" s="3">
        <v>39</v>
      </c>
      <c r="J80" s="3">
        <v>50</v>
      </c>
      <c r="K80" s="3">
        <v>47</v>
      </c>
      <c r="L80" s="3">
        <v>13</v>
      </c>
      <c r="M80" s="3">
        <v>19</v>
      </c>
      <c r="N80" s="3">
        <v>27</v>
      </c>
      <c r="O80" s="3">
        <v>15</v>
      </c>
    </row>
    <row r="81" spans="1:15">
      <c r="A81" s="14" t="s">
        <v>33</v>
      </c>
      <c r="B81" s="14" t="s">
        <v>72</v>
      </c>
      <c r="C81" s="14" t="s">
        <v>73</v>
      </c>
      <c r="D81" s="3">
        <v>923</v>
      </c>
      <c r="E81" s="3">
        <v>678</v>
      </c>
      <c r="F81" s="3">
        <v>689</v>
      </c>
      <c r="G81" s="3">
        <v>605</v>
      </c>
      <c r="H81" s="3">
        <v>68</v>
      </c>
      <c r="I81" s="3">
        <v>75</v>
      </c>
      <c r="J81" s="3">
        <v>79</v>
      </c>
      <c r="K81" s="3">
        <v>59</v>
      </c>
      <c r="L81" s="3">
        <v>90</v>
      </c>
      <c r="M81" s="3">
        <v>60</v>
      </c>
      <c r="N81" s="3">
        <v>96</v>
      </c>
      <c r="O81" s="3">
        <v>55</v>
      </c>
    </row>
    <row r="82" spans="1:15">
      <c r="A82" s="14" t="s">
        <v>33</v>
      </c>
      <c r="B82" s="14" t="s">
        <v>68</v>
      </c>
      <c r="C82" s="14" t="s">
        <v>69</v>
      </c>
      <c r="D82" s="3">
        <v>532</v>
      </c>
      <c r="E82" s="3">
        <v>156</v>
      </c>
      <c r="F82" s="3">
        <v>759</v>
      </c>
      <c r="G82" s="3">
        <v>759</v>
      </c>
      <c r="H82" s="3">
        <v>19</v>
      </c>
      <c r="I82" s="3">
        <v>9</v>
      </c>
      <c r="J82" s="3">
        <v>62</v>
      </c>
      <c r="K82" s="3">
        <v>84</v>
      </c>
      <c r="L82" s="3">
        <v>22</v>
      </c>
      <c r="M82" s="3">
        <v>12</v>
      </c>
      <c r="N82" s="3">
        <v>56</v>
      </c>
      <c r="O82" s="3">
        <v>61</v>
      </c>
    </row>
    <row r="83" spans="1:15">
      <c r="A83" s="14" t="s">
        <v>33</v>
      </c>
      <c r="B83" s="14" t="s">
        <v>86</v>
      </c>
      <c r="C83" s="14" t="s">
        <v>87</v>
      </c>
      <c r="D83" s="3">
        <v>27</v>
      </c>
      <c r="E83" s="3">
        <v>35</v>
      </c>
      <c r="F83" s="3">
        <v>67</v>
      </c>
      <c r="G83" s="3">
        <v>57</v>
      </c>
      <c r="H83" s="3">
        <v>9</v>
      </c>
      <c r="I83" s="3">
        <v>4</v>
      </c>
      <c r="J83" s="3">
        <v>3</v>
      </c>
      <c r="K83" s="3">
        <v>7</v>
      </c>
      <c r="L83" s="3">
        <v>8</v>
      </c>
      <c r="M83" s="3">
        <v>1</v>
      </c>
      <c r="N83" s="3">
        <v>4</v>
      </c>
      <c r="O83" s="3">
        <v>4</v>
      </c>
    </row>
    <row r="84" spans="1:15">
      <c r="A84" s="14" t="s">
        <v>33</v>
      </c>
      <c r="B84" s="14" t="s">
        <v>88</v>
      </c>
      <c r="C84" s="14" t="s">
        <v>89</v>
      </c>
      <c r="D84" s="3">
        <v>52</v>
      </c>
      <c r="E84" s="3">
        <v>79</v>
      </c>
      <c r="F84" s="3">
        <v>84</v>
      </c>
      <c r="G84" s="3">
        <v>73</v>
      </c>
      <c r="H84" s="3">
        <v>11</v>
      </c>
      <c r="I84" s="3">
        <v>6</v>
      </c>
      <c r="J84" s="3">
        <v>9</v>
      </c>
      <c r="K84" s="3">
        <v>5</v>
      </c>
      <c r="L84" s="3">
        <v>16</v>
      </c>
      <c r="M84" s="3">
        <v>6</v>
      </c>
      <c r="N84" s="3">
        <v>4</v>
      </c>
      <c r="O84" s="3">
        <v>9</v>
      </c>
    </row>
    <row r="85" spans="1:15">
      <c r="A85" s="14" t="s">
        <v>33</v>
      </c>
      <c r="B85" s="14" t="s">
        <v>80</v>
      </c>
      <c r="C85" s="14" t="s">
        <v>81</v>
      </c>
      <c r="D85" s="3">
        <v>10</v>
      </c>
      <c r="E85" s="3">
        <v>10</v>
      </c>
      <c r="F85" s="3">
        <v>13</v>
      </c>
      <c r="G85" s="3">
        <v>5</v>
      </c>
      <c r="H85" s="3">
        <v>4</v>
      </c>
      <c r="I85" s="3">
        <v>1</v>
      </c>
      <c r="J85" s="3">
        <v>2</v>
      </c>
      <c r="K85" s="3">
        <v>3</v>
      </c>
      <c r="L85" s="3">
        <v>3</v>
      </c>
      <c r="M85" s="3">
        <v>4</v>
      </c>
      <c r="N85" s="3">
        <v>0</v>
      </c>
      <c r="O85" s="3">
        <v>1</v>
      </c>
    </row>
    <row r="86" spans="1:15">
      <c r="A86" s="14" t="s">
        <v>33</v>
      </c>
      <c r="B86" s="14" t="s">
        <v>118</v>
      </c>
      <c r="C86" s="14" t="s">
        <v>119</v>
      </c>
      <c r="D86" s="3">
        <v>1191</v>
      </c>
      <c r="E86" s="3">
        <v>1848</v>
      </c>
      <c r="F86" s="3">
        <v>2035</v>
      </c>
      <c r="G86" s="3">
        <v>1854</v>
      </c>
      <c r="H86" s="3">
        <v>347</v>
      </c>
      <c r="I86" s="3">
        <v>987</v>
      </c>
      <c r="J86" s="3">
        <v>1775</v>
      </c>
      <c r="K86" s="3">
        <v>1536</v>
      </c>
      <c r="L86" s="3">
        <v>51</v>
      </c>
      <c r="M86" s="3">
        <v>599</v>
      </c>
      <c r="N86" s="3">
        <v>111</v>
      </c>
      <c r="O86" s="3">
        <v>126</v>
      </c>
    </row>
    <row r="87" spans="1:15">
      <c r="A87" s="14" t="s">
        <v>33</v>
      </c>
      <c r="B87" s="14" t="s">
        <v>126</v>
      </c>
      <c r="C87" s="14" t="s">
        <v>127</v>
      </c>
      <c r="D87" s="3">
        <v>546</v>
      </c>
      <c r="E87" s="3">
        <v>694</v>
      </c>
      <c r="F87" s="3">
        <v>637</v>
      </c>
      <c r="G87" s="3">
        <v>657</v>
      </c>
      <c r="H87" s="3">
        <v>40</v>
      </c>
      <c r="I87" s="3">
        <v>55</v>
      </c>
      <c r="J87" s="3">
        <v>69</v>
      </c>
      <c r="K87" s="3">
        <v>78</v>
      </c>
      <c r="L87" s="3">
        <v>26</v>
      </c>
      <c r="M87" s="3">
        <v>53</v>
      </c>
      <c r="N87" s="3">
        <v>52</v>
      </c>
      <c r="O87" s="3">
        <v>45</v>
      </c>
    </row>
    <row r="88" spans="1:15">
      <c r="A88" s="14" t="s">
        <v>33</v>
      </c>
      <c r="B88" s="14" t="s">
        <v>138</v>
      </c>
      <c r="C88" s="14" t="s">
        <v>139</v>
      </c>
      <c r="D88" s="3">
        <v>1044</v>
      </c>
      <c r="E88" s="3">
        <v>1304</v>
      </c>
      <c r="F88" s="3">
        <v>895</v>
      </c>
      <c r="G88" s="3">
        <v>1112</v>
      </c>
      <c r="H88" s="3">
        <v>78</v>
      </c>
      <c r="I88" s="3">
        <v>196</v>
      </c>
      <c r="J88" s="3">
        <v>197</v>
      </c>
      <c r="K88" s="3">
        <v>167</v>
      </c>
      <c r="L88" s="3">
        <v>29</v>
      </c>
      <c r="M88" s="3">
        <v>136</v>
      </c>
      <c r="N88" s="3">
        <v>75</v>
      </c>
      <c r="O88" s="3">
        <v>90</v>
      </c>
    </row>
    <row r="89" spans="1:15">
      <c r="A89" s="14" t="s">
        <v>33</v>
      </c>
      <c r="B89" s="14" t="s">
        <v>120</v>
      </c>
      <c r="C89" s="14" t="s">
        <v>121</v>
      </c>
      <c r="D89" s="3">
        <v>2713</v>
      </c>
      <c r="E89" s="3">
        <v>6614</v>
      </c>
      <c r="F89" s="3">
        <v>3318</v>
      </c>
      <c r="G89" s="3">
        <v>2358</v>
      </c>
      <c r="H89" s="3">
        <v>110</v>
      </c>
      <c r="I89" s="3">
        <v>442</v>
      </c>
      <c r="J89" s="3">
        <v>380</v>
      </c>
      <c r="K89" s="3">
        <v>411</v>
      </c>
      <c r="L89" s="3">
        <v>68</v>
      </c>
      <c r="M89" s="3">
        <v>415</v>
      </c>
      <c r="N89" s="3">
        <v>335</v>
      </c>
      <c r="O89" s="3">
        <v>300</v>
      </c>
    </row>
    <row r="90" spans="1:15">
      <c r="A90" s="14" t="s">
        <v>33</v>
      </c>
      <c r="B90" s="14" t="s">
        <v>144</v>
      </c>
      <c r="C90" s="14" t="s">
        <v>145</v>
      </c>
      <c r="D90" s="3">
        <v>109</v>
      </c>
      <c r="E90" s="3">
        <v>179</v>
      </c>
      <c r="F90" s="3">
        <v>105</v>
      </c>
      <c r="G90" s="3">
        <v>111</v>
      </c>
      <c r="H90" s="3">
        <v>18</v>
      </c>
      <c r="I90" s="3">
        <v>36</v>
      </c>
      <c r="J90" s="3">
        <v>44</v>
      </c>
      <c r="K90" s="3">
        <v>32</v>
      </c>
      <c r="L90" s="3">
        <v>13</v>
      </c>
      <c r="M90" s="3">
        <v>19</v>
      </c>
      <c r="N90" s="3">
        <v>14</v>
      </c>
      <c r="O90" s="3">
        <v>16</v>
      </c>
    </row>
  </sheetData>
  <sortState ref="C4:C5">
    <sortCondition ref="C4"/>
  </sortState>
  <mergeCells count="3">
    <mergeCell ref="D8:G9"/>
    <mergeCell ref="H8:K9"/>
    <mergeCell ref="L8:O9"/>
  </mergeCells>
  <phoneticPr fontId="6" type="noConversion"/>
  <pageMargins left="0.7" right="0.7" top="0.75" bottom="0.75" header="0.3" footer="0.3"/>
  <pageSetup orientation="landscape" verticalDpi="3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4"/>
  <sheetViews>
    <sheetView tabSelected="1" workbookViewId="0">
      <pane ySplit="16" topLeftCell="A38" activePane="bottomLeft" state="frozen"/>
      <selection pane="bottomLeft" activeCell="I15" sqref="I15"/>
    </sheetView>
  </sheetViews>
  <sheetFormatPr baseColWidth="10" defaultColWidth="8.83203125" defaultRowHeight="14" x14ac:dyDescent="0"/>
  <cols>
    <col min="1" max="3" width="12.83203125" customWidth="1"/>
    <col min="4" max="4" width="7.33203125" customWidth="1"/>
    <col min="5" max="6" width="5.33203125" customWidth="1"/>
    <col min="7" max="7" width="4.83203125" customWidth="1"/>
    <col min="8" max="8" width="8" customWidth="1"/>
    <col min="9" max="9" width="5.6640625" customWidth="1"/>
    <col min="10" max="10" width="5.6640625" style="81" customWidth="1"/>
    <col min="11" max="13" width="7" customWidth="1"/>
    <col min="14" max="14" width="6.1640625" customWidth="1"/>
    <col min="15" max="16" width="6.5" customWidth="1"/>
    <col min="17" max="17" width="6.5" style="81" customWidth="1"/>
    <col min="18" max="18" width="3.6640625" customWidth="1"/>
    <col min="19" max="19" width="5.1640625" customWidth="1"/>
    <col min="20" max="20" width="10.83203125" customWidth="1"/>
    <col min="21" max="21" width="9" customWidth="1"/>
    <col min="22" max="22" width="5.1640625" customWidth="1"/>
    <col min="23" max="23" width="10.5" customWidth="1"/>
    <col min="24" max="24" width="5.1640625" customWidth="1"/>
    <col min="25" max="25" width="5.1640625" style="81" customWidth="1"/>
    <col min="26" max="32" width="5.1640625" customWidth="1"/>
    <col min="33" max="33" width="5.1640625" style="81" customWidth="1"/>
    <col min="34" max="40" width="11.5" customWidth="1"/>
  </cols>
  <sheetData>
    <row r="1" spans="1:33" s="13" customFormat="1" ht="38.25" customHeight="1">
      <c r="A1" s="4"/>
      <c r="B1" s="4"/>
      <c r="C1" s="4"/>
      <c r="D1" s="5"/>
      <c r="E1" s="4"/>
      <c r="J1" s="81"/>
      <c r="K1" s="6"/>
      <c r="L1" s="4"/>
      <c r="Q1" s="81"/>
      <c r="S1" s="4"/>
      <c r="T1" s="7"/>
      <c r="Y1" s="81"/>
      <c r="AA1" s="4"/>
      <c r="AB1" s="7"/>
      <c r="AG1" s="81"/>
    </row>
    <row r="2" spans="1:33" s="10" customFormat="1">
      <c r="A2" s="8" t="s">
        <v>0</v>
      </c>
      <c r="B2" s="9"/>
      <c r="E2" s="11"/>
      <c r="J2" s="81"/>
      <c r="L2" s="11"/>
      <c r="Q2" s="81"/>
      <c r="T2" s="11"/>
      <c r="Y2" s="81"/>
      <c r="AA2" s="11"/>
      <c r="AB2" s="11"/>
      <c r="AG2" s="81"/>
    </row>
    <row r="3" spans="1:33">
      <c r="A3" s="12" t="s">
        <v>6</v>
      </c>
      <c r="D3" s="15" t="s">
        <v>170</v>
      </c>
      <c r="E3" s="15" t="s">
        <v>174</v>
      </c>
      <c r="F3" s="15" t="s">
        <v>178</v>
      </c>
      <c r="G3" s="15"/>
      <c r="H3" s="15"/>
      <c r="I3" s="15"/>
      <c r="J3" s="82"/>
      <c r="K3" s="15" t="s">
        <v>171</v>
      </c>
      <c r="L3" s="15" t="s">
        <v>175</v>
      </c>
      <c r="M3" s="15" t="s">
        <v>179</v>
      </c>
      <c r="N3" s="15"/>
      <c r="O3" s="15"/>
      <c r="P3" s="15"/>
      <c r="Q3" s="82"/>
      <c r="R3" s="15"/>
      <c r="S3" s="15" t="s">
        <v>172</v>
      </c>
      <c r="T3" s="15" t="s">
        <v>176</v>
      </c>
      <c r="U3" s="15" t="s">
        <v>180</v>
      </c>
      <c r="V3" s="15"/>
      <c r="W3" s="15"/>
      <c r="X3" s="15"/>
      <c r="Y3" s="82"/>
      <c r="Z3" s="15"/>
      <c r="AA3" s="15" t="s">
        <v>173</v>
      </c>
      <c r="AB3" s="15" t="s">
        <v>177</v>
      </c>
      <c r="AC3" s="15" t="s">
        <v>181</v>
      </c>
    </row>
    <row r="4" spans="1:33" ht="18">
      <c r="A4" s="12" t="s">
        <v>29</v>
      </c>
      <c r="D4" s="101" t="s">
        <v>185</v>
      </c>
      <c r="E4" s="101"/>
      <c r="F4" s="101"/>
      <c r="G4" s="102"/>
      <c r="H4" s="101" t="s">
        <v>297</v>
      </c>
      <c r="I4" s="101"/>
      <c r="J4" s="101"/>
      <c r="K4" s="103" t="s">
        <v>186</v>
      </c>
      <c r="L4" s="103"/>
      <c r="M4" s="103"/>
      <c r="N4" s="104"/>
      <c r="O4" s="103" t="s">
        <v>298</v>
      </c>
      <c r="P4" s="103"/>
      <c r="Q4" s="103"/>
      <c r="R4" s="41"/>
      <c r="S4" s="105" t="s">
        <v>187</v>
      </c>
      <c r="T4" s="105"/>
      <c r="U4" s="105"/>
      <c r="V4" s="106"/>
      <c r="W4" s="105" t="s">
        <v>300</v>
      </c>
      <c r="X4" s="105"/>
      <c r="Y4" s="105"/>
      <c r="Z4" s="41"/>
      <c r="AA4" s="107" t="s">
        <v>188</v>
      </c>
      <c r="AB4" s="107"/>
      <c r="AC4" s="107"/>
      <c r="AD4" s="108"/>
      <c r="AE4" s="109" t="s">
        <v>299</v>
      </c>
      <c r="AF4" s="109"/>
      <c r="AG4" s="109"/>
    </row>
    <row r="5" spans="1:33">
      <c r="A5" s="12" t="s">
        <v>30</v>
      </c>
      <c r="D5" s="17">
        <v>41429</v>
      </c>
      <c r="E5" s="17">
        <v>41429</v>
      </c>
      <c r="F5" s="33">
        <v>41429</v>
      </c>
      <c r="G5" s="33"/>
      <c r="H5" s="33"/>
      <c r="I5" s="33"/>
      <c r="J5" s="83"/>
      <c r="K5" s="17">
        <v>41429</v>
      </c>
      <c r="L5" s="17">
        <v>41429</v>
      </c>
      <c r="M5" s="33">
        <v>41429</v>
      </c>
      <c r="N5" s="33"/>
      <c r="O5" s="33"/>
      <c r="P5" s="33"/>
      <c r="Q5" s="83"/>
      <c r="R5" s="33"/>
      <c r="S5" s="17">
        <v>41429</v>
      </c>
      <c r="T5" s="17">
        <v>41429</v>
      </c>
      <c r="U5" s="33">
        <v>41429</v>
      </c>
      <c r="V5" s="33"/>
      <c r="W5" s="33"/>
      <c r="X5" s="33"/>
      <c r="Y5" s="83"/>
      <c r="Z5" s="33"/>
      <c r="AA5" s="17">
        <v>41429</v>
      </c>
      <c r="AB5" s="17">
        <v>41429</v>
      </c>
      <c r="AC5" s="33">
        <v>41429</v>
      </c>
      <c r="AD5" s="42"/>
    </row>
    <row r="6" spans="1:33">
      <c r="A6" s="12" t="s">
        <v>1</v>
      </c>
      <c r="D6" s="18">
        <v>1.7</v>
      </c>
      <c r="E6" s="18">
        <v>1.7</v>
      </c>
      <c r="F6" s="36">
        <v>1.7</v>
      </c>
      <c r="G6" s="36"/>
      <c r="H6" s="36"/>
      <c r="I6" s="36"/>
      <c r="J6" s="84"/>
      <c r="K6" s="18">
        <v>1.7</v>
      </c>
      <c r="L6" s="18">
        <v>1.7</v>
      </c>
      <c r="M6" s="36">
        <v>1.7</v>
      </c>
      <c r="N6" s="36"/>
      <c r="O6" s="36"/>
      <c r="P6" s="36"/>
      <c r="Q6" s="84"/>
      <c r="R6" s="36"/>
      <c r="S6" s="18">
        <v>1.7</v>
      </c>
      <c r="T6" s="18">
        <v>1.7</v>
      </c>
      <c r="U6" s="36">
        <v>1.7</v>
      </c>
      <c r="V6" s="36"/>
      <c r="W6" s="36"/>
      <c r="X6" s="36"/>
      <c r="Y6" s="84"/>
      <c r="Z6" s="36"/>
      <c r="AA6" s="18">
        <v>1.7</v>
      </c>
      <c r="AB6" s="18">
        <v>1.7</v>
      </c>
      <c r="AC6" s="36">
        <v>1.7</v>
      </c>
      <c r="AD6" s="42"/>
    </row>
    <row r="7" spans="1:33">
      <c r="A7" s="12" t="s">
        <v>2</v>
      </c>
      <c r="D7" s="18" t="s">
        <v>31</v>
      </c>
      <c r="E7" s="18" t="s">
        <v>31</v>
      </c>
      <c r="F7" s="36" t="s">
        <v>31</v>
      </c>
      <c r="G7" s="36"/>
      <c r="H7" s="36"/>
      <c r="I7" s="36"/>
      <c r="J7" s="84"/>
      <c r="K7" s="18" t="s">
        <v>31</v>
      </c>
      <c r="L7" s="18" t="s">
        <v>31</v>
      </c>
      <c r="M7" s="36" t="s">
        <v>31</v>
      </c>
      <c r="N7" s="36"/>
      <c r="O7" s="36"/>
      <c r="P7" s="36"/>
      <c r="Q7" s="84"/>
      <c r="R7" s="36"/>
      <c r="S7" s="18" t="s">
        <v>31</v>
      </c>
      <c r="T7" s="18" t="s">
        <v>31</v>
      </c>
      <c r="U7" s="36" t="s">
        <v>31</v>
      </c>
      <c r="V7" s="36"/>
      <c r="W7" s="36"/>
      <c r="X7" s="36"/>
      <c r="Y7" s="84"/>
      <c r="Z7" s="36"/>
      <c r="AA7" s="18" t="s">
        <v>31</v>
      </c>
      <c r="AB7" s="18" t="s">
        <v>31</v>
      </c>
      <c r="AC7" s="36" t="s">
        <v>31</v>
      </c>
      <c r="AD7" s="42"/>
    </row>
    <row r="8" spans="1:33">
      <c r="A8" s="12"/>
      <c r="D8" s="43" t="s">
        <v>182</v>
      </c>
      <c r="E8" s="43" t="s">
        <v>189</v>
      </c>
      <c r="F8" s="43" t="s">
        <v>184</v>
      </c>
      <c r="G8" s="43" t="s">
        <v>288</v>
      </c>
      <c r="H8" s="43" t="s">
        <v>289</v>
      </c>
      <c r="I8" s="43" t="s">
        <v>290</v>
      </c>
      <c r="J8" s="85" t="s">
        <v>291</v>
      </c>
      <c r="K8" s="43" t="s">
        <v>182</v>
      </c>
      <c r="L8" s="43" t="s">
        <v>189</v>
      </c>
      <c r="M8" s="43" t="s">
        <v>184</v>
      </c>
      <c r="N8" s="43" t="s">
        <v>288</v>
      </c>
      <c r="O8" s="43" t="s">
        <v>289</v>
      </c>
      <c r="P8" s="43" t="s">
        <v>290</v>
      </c>
      <c r="Q8" s="85" t="s">
        <v>291</v>
      </c>
      <c r="R8" s="43"/>
      <c r="S8" s="43" t="s">
        <v>182</v>
      </c>
      <c r="T8" s="43" t="s">
        <v>189</v>
      </c>
      <c r="U8" s="43" t="s">
        <v>184</v>
      </c>
      <c r="V8" s="43" t="s">
        <v>288</v>
      </c>
      <c r="W8" s="43" t="s">
        <v>289</v>
      </c>
      <c r="X8" s="43" t="s">
        <v>290</v>
      </c>
      <c r="Y8" s="85" t="s">
        <v>291</v>
      </c>
      <c r="Z8" s="43"/>
      <c r="AA8" s="43" t="s">
        <v>182</v>
      </c>
      <c r="AB8" s="43" t="s">
        <v>189</v>
      </c>
      <c r="AC8" s="43" t="s">
        <v>184</v>
      </c>
      <c r="AD8" s="66" t="s">
        <v>288</v>
      </c>
      <c r="AE8" s="66" t="s">
        <v>289</v>
      </c>
      <c r="AF8" s="66" t="s">
        <v>290</v>
      </c>
      <c r="AG8" s="89" t="s">
        <v>291</v>
      </c>
    </row>
    <row r="9" spans="1:33">
      <c r="D9" s="43"/>
      <c r="E9" s="43"/>
      <c r="F9" s="43"/>
      <c r="G9" s="43"/>
      <c r="H9" s="43"/>
      <c r="I9" s="43"/>
      <c r="J9" s="85"/>
      <c r="K9" s="43"/>
      <c r="L9" s="43"/>
      <c r="M9" s="43"/>
      <c r="N9" s="43"/>
      <c r="O9" s="43"/>
      <c r="P9" s="43"/>
      <c r="Q9" s="85"/>
      <c r="R9" s="43"/>
      <c r="S9" s="43"/>
      <c r="T9" s="43"/>
      <c r="U9" s="43"/>
      <c r="V9" s="43"/>
      <c r="W9" s="43"/>
      <c r="X9" s="43"/>
      <c r="Y9" s="85"/>
      <c r="Z9" s="43"/>
      <c r="AA9" s="43"/>
      <c r="AB9" s="43"/>
      <c r="AC9" s="43"/>
      <c r="AD9" s="42"/>
    </row>
    <row r="10" spans="1:33" s="10" customFormat="1">
      <c r="A10" s="8" t="s">
        <v>3</v>
      </c>
      <c r="B10" s="9"/>
      <c r="D10" s="11"/>
      <c r="E10" s="11"/>
      <c r="F10" s="11"/>
      <c r="G10" s="11"/>
      <c r="H10" s="11"/>
      <c r="I10" s="11"/>
      <c r="J10" s="82"/>
      <c r="K10" s="11"/>
      <c r="L10" s="11"/>
      <c r="M10" s="11"/>
      <c r="N10" s="11"/>
      <c r="O10" s="11"/>
      <c r="P10" s="11"/>
      <c r="Q10" s="82"/>
      <c r="R10" s="11"/>
      <c r="S10" s="11"/>
      <c r="T10" s="11"/>
      <c r="U10" s="11"/>
      <c r="V10" s="11"/>
      <c r="W10" s="11"/>
      <c r="X10" s="11"/>
      <c r="Y10" s="82"/>
      <c r="Z10" s="11"/>
      <c r="AA10" s="11"/>
      <c r="AB10" s="11"/>
      <c r="AC10" s="11"/>
      <c r="AG10" s="81"/>
    </row>
    <row r="11" spans="1:33">
      <c r="A11" s="12" t="s">
        <v>7</v>
      </c>
      <c r="D11" s="15">
        <v>1</v>
      </c>
      <c r="E11" s="15">
        <v>5</v>
      </c>
      <c r="F11" s="15">
        <v>9</v>
      </c>
      <c r="G11" s="15"/>
      <c r="H11" s="15"/>
      <c r="I11" s="15"/>
      <c r="J11" s="82"/>
      <c r="K11" s="15">
        <v>2</v>
      </c>
      <c r="L11" s="15">
        <v>6</v>
      </c>
      <c r="M11" s="15">
        <v>10</v>
      </c>
      <c r="N11" s="15"/>
      <c r="O11" s="15"/>
      <c r="P11" s="15"/>
      <c r="Q11" s="82"/>
      <c r="R11" s="15"/>
      <c r="S11" s="15">
        <v>3</v>
      </c>
      <c r="T11" s="15">
        <v>7</v>
      </c>
      <c r="U11" s="15">
        <v>11</v>
      </c>
      <c r="V11" s="15"/>
      <c r="W11" s="15"/>
      <c r="X11" s="15"/>
      <c r="Y11" s="82"/>
      <c r="Z11" s="15"/>
      <c r="AA11" s="15">
        <v>4</v>
      </c>
      <c r="AB11" s="15">
        <v>8</v>
      </c>
      <c r="AC11" s="15">
        <v>12</v>
      </c>
    </row>
    <row r="12" spans="1:33">
      <c r="A12" s="12" t="s">
        <v>4</v>
      </c>
      <c r="D12" s="15">
        <v>280</v>
      </c>
      <c r="E12" s="15">
        <v>280</v>
      </c>
      <c r="F12" s="15">
        <v>280</v>
      </c>
      <c r="G12" s="15"/>
      <c r="H12" s="15"/>
      <c r="I12" s="15"/>
      <c r="J12" s="82"/>
      <c r="K12" s="15">
        <v>280</v>
      </c>
      <c r="L12" s="15">
        <v>280</v>
      </c>
      <c r="M12" s="15">
        <v>280</v>
      </c>
      <c r="N12" s="15"/>
      <c r="O12" s="15"/>
      <c r="P12" s="15"/>
      <c r="Q12" s="82"/>
      <c r="R12" s="15"/>
      <c r="S12" s="15">
        <v>280</v>
      </c>
      <c r="T12" s="15">
        <v>280</v>
      </c>
      <c r="U12" s="15">
        <v>280</v>
      </c>
      <c r="V12" s="15"/>
      <c r="W12" s="15"/>
      <c r="X12" s="15"/>
      <c r="Y12" s="82"/>
      <c r="Z12" s="15"/>
      <c r="AA12" s="15">
        <v>280</v>
      </c>
      <c r="AB12" s="15">
        <v>280</v>
      </c>
      <c r="AC12" s="15">
        <v>280</v>
      </c>
    </row>
    <row r="13" spans="1:33">
      <c r="A13" s="12" t="s">
        <v>8</v>
      </c>
      <c r="D13" s="15">
        <v>280</v>
      </c>
      <c r="E13" s="15">
        <v>280</v>
      </c>
      <c r="F13" s="15">
        <v>280</v>
      </c>
      <c r="G13" s="15"/>
      <c r="H13" s="15"/>
      <c r="I13" s="15"/>
      <c r="J13" s="82"/>
      <c r="K13" s="15">
        <v>280</v>
      </c>
      <c r="L13" s="15">
        <v>280</v>
      </c>
      <c r="M13" s="15">
        <v>280</v>
      </c>
      <c r="N13" s="15"/>
      <c r="O13" s="15"/>
      <c r="P13" s="15"/>
      <c r="Q13" s="82"/>
      <c r="R13" s="15"/>
      <c r="S13" s="15">
        <v>280</v>
      </c>
      <c r="T13" s="15">
        <v>280</v>
      </c>
      <c r="U13" s="15">
        <v>279</v>
      </c>
      <c r="V13" s="15"/>
      <c r="W13" s="15"/>
      <c r="X13" s="15"/>
      <c r="Y13" s="82"/>
      <c r="Z13" s="15"/>
      <c r="AA13" s="15">
        <v>280</v>
      </c>
      <c r="AB13" s="15">
        <v>280</v>
      </c>
      <c r="AC13" s="15">
        <v>280</v>
      </c>
    </row>
    <row r="14" spans="1:33">
      <c r="A14" s="12" t="s">
        <v>9</v>
      </c>
      <c r="D14" s="15" t="s">
        <v>32</v>
      </c>
      <c r="E14" s="15" t="s">
        <v>32</v>
      </c>
      <c r="F14" s="15" t="s">
        <v>32</v>
      </c>
      <c r="G14" s="15"/>
      <c r="H14" s="15"/>
      <c r="I14" s="15"/>
      <c r="J14" s="82"/>
      <c r="K14" s="15" t="s">
        <v>32</v>
      </c>
      <c r="L14" s="15" t="s">
        <v>32</v>
      </c>
      <c r="M14" s="15" t="s">
        <v>32</v>
      </c>
      <c r="N14" s="15"/>
      <c r="O14" s="15"/>
      <c r="P14" s="15"/>
      <c r="Q14" s="82"/>
      <c r="R14" s="15"/>
      <c r="S14" s="15" t="s">
        <v>32</v>
      </c>
      <c r="T14" s="15" t="s">
        <v>32</v>
      </c>
      <c r="U14" s="15" t="s">
        <v>32</v>
      </c>
      <c r="V14" s="15"/>
      <c r="W14" s="15"/>
      <c r="X14" s="15"/>
      <c r="Y14" s="82"/>
      <c r="Z14" s="15"/>
      <c r="AA14" s="15" t="s">
        <v>32</v>
      </c>
      <c r="AB14" s="15" t="s">
        <v>32</v>
      </c>
      <c r="AC14" s="15" t="s">
        <v>32</v>
      </c>
    </row>
    <row r="15" spans="1:33">
      <c r="A15" s="12" t="s">
        <v>12</v>
      </c>
      <c r="D15" s="15">
        <v>2</v>
      </c>
      <c r="E15" s="15">
        <v>2</v>
      </c>
      <c r="F15" s="15">
        <v>2</v>
      </c>
      <c r="G15" s="15"/>
      <c r="H15" s="15"/>
      <c r="I15" s="15"/>
      <c r="J15" s="82"/>
      <c r="K15" s="15">
        <v>2</v>
      </c>
      <c r="L15" s="15">
        <v>2</v>
      </c>
      <c r="M15" s="15">
        <v>2</v>
      </c>
      <c r="N15" s="15"/>
      <c r="O15" s="15"/>
      <c r="P15" s="15"/>
      <c r="Q15" s="82"/>
      <c r="R15" s="15"/>
      <c r="S15" s="15">
        <v>2</v>
      </c>
      <c r="T15" s="15">
        <v>2</v>
      </c>
      <c r="U15" s="15">
        <v>2</v>
      </c>
      <c r="V15" s="15"/>
      <c r="W15" s="15"/>
      <c r="X15" s="15"/>
      <c r="Y15" s="82"/>
      <c r="Z15" s="15"/>
      <c r="AA15" s="15">
        <v>2</v>
      </c>
      <c r="AB15" s="15">
        <v>2</v>
      </c>
      <c r="AC15" s="15">
        <v>2</v>
      </c>
    </row>
    <row r="16" spans="1:33">
      <c r="A16" s="12" t="s">
        <v>21</v>
      </c>
      <c r="D16" s="15">
        <v>0.1</v>
      </c>
      <c r="E16" s="15">
        <v>0.06</v>
      </c>
      <c r="F16" s="15">
        <v>7.0000000000000007E-2</v>
      </c>
      <c r="G16" s="15"/>
      <c r="H16" s="15"/>
      <c r="I16" s="15"/>
      <c r="J16" s="82"/>
      <c r="K16" s="15">
        <v>0.14000000000000001</v>
      </c>
      <c r="L16" s="15">
        <v>7.0000000000000007E-2</v>
      </c>
      <c r="M16" s="15">
        <v>0.06</v>
      </c>
      <c r="N16" s="15"/>
      <c r="O16" s="15"/>
      <c r="P16" s="15"/>
      <c r="Q16" s="82"/>
      <c r="R16" s="15"/>
      <c r="S16" s="15">
        <v>0.11</v>
      </c>
      <c r="T16" s="15">
        <v>0.08</v>
      </c>
      <c r="U16" s="15">
        <v>0.06</v>
      </c>
      <c r="V16" s="15"/>
      <c r="W16" s="15"/>
      <c r="X16" s="15"/>
      <c r="Y16" s="82"/>
      <c r="Z16" s="15"/>
      <c r="AA16" s="15">
        <v>0.11</v>
      </c>
      <c r="AB16" s="15">
        <v>7.0000000000000007E-2</v>
      </c>
      <c r="AC16" s="15">
        <v>0.06</v>
      </c>
    </row>
    <row r="17" spans="1:33" s="10" customFormat="1">
      <c r="A17" s="8" t="s">
        <v>5</v>
      </c>
      <c r="B17" s="9"/>
      <c r="J17" s="81"/>
      <c r="Q17" s="81"/>
      <c r="Y17" s="81"/>
      <c r="AG17" s="81"/>
    </row>
    <row r="18" spans="1:33">
      <c r="A18" s="1" t="s">
        <v>11</v>
      </c>
      <c r="B18" s="2" t="s">
        <v>10</v>
      </c>
      <c r="C18" s="2" t="s">
        <v>28</v>
      </c>
    </row>
    <row r="19" spans="1:33">
      <c r="A19" s="14" t="s">
        <v>146</v>
      </c>
      <c r="B19" s="14" t="s">
        <v>23</v>
      </c>
      <c r="C19" s="14" t="s">
        <v>148</v>
      </c>
      <c r="D19" s="3">
        <v>104</v>
      </c>
      <c r="E19" s="3">
        <v>26</v>
      </c>
      <c r="F19" s="3">
        <v>176</v>
      </c>
      <c r="G19" s="3"/>
      <c r="H19" s="3"/>
      <c r="I19" s="3"/>
      <c r="J19" s="86"/>
      <c r="K19" s="3">
        <v>82</v>
      </c>
      <c r="L19" s="3">
        <v>68</v>
      </c>
      <c r="M19" s="3">
        <v>24</v>
      </c>
      <c r="N19" s="3"/>
      <c r="O19" s="3"/>
      <c r="P19" s="3"/>
      <c r="Q19" s="86"/>
      <c r="R19" s="3"/>
      <c r="S19" s="3">
        <v>413</v>
      </c>
      <c r="T19" s="3">
        <v>92</v>
      </c>
      <c r="U19" s="3">
        <v>49</v>
      </c>
      <c r="V19" s="3"/>
      <c r="W19" s="3"/>
      <c r="X19" s="3"/>
      <c r="Y19" s="86"/>
      <c r="Z19" s="3"/>
      <c r="AA19" s="3">
        <v>1416</v>
      </c>
      <c r="AB19" s="3">
        <v>27</v>
      </c>
      <c r="AC19" s="3">
        <v>85</v>
      </c>
    </row>
    <row r="20" spans="1:33">
      <c r="A20" s="14" t="s">
        <v>146</v>
      </c>
      <c r="B20" s="14" t="s">
        <v>24</v>
      </c>
      <c r="C20" s="14" t="s">
        <v>151</v>
      </c>
      <c r="D20" s="3">
        <v>515</v>
      </c>
      <c r="E20" s="3">
        <v>142</v>
      </c>
      <c r="F20" s="3">
        <v>161</v>
      </c>
      <c r="G20" s="3"/>
      <c r="H20" s="3"/>
      <c r="I20" s="3"/>
      <c r="J20" s="86"/>
      <c r="K20" s="3">
        <v>1106</v>
      </c>
      <c r="L20" s="3">
        <v>217</v>
      </c>
      <c r="M20" s="3">
        <v>93</v>
      </c>
      <c r="N20" s="3"/>
      <c r="O20" s="3"/>
      <c r="P20" s="3"/>
      <c r="Q20" s="86"/>
      <c r="R20" s="3"/>
      <c r="S20" s="3">
        <v>833</v>
      </c>
      <c r="T20" s="3">
        <v>265</v>
      </c>
      <c r="U20" s="3">
        <v>94</v>
      </c>
      <c r="V20" s="3"/>
      <c r="W20" s="3"/>
      <c r="X20" s="3"/>
      <c r="Y20" s="86"/>
      <c r="Z20" s="3"/>
      <c r="AA20" s="3">
        <v>1299</v>
      </c>
      <c r="AB20" s="3">
        <v>247</v>
      </c>
      <c r="AC20" s="3">
        <v>98</v>
      </c>
    </row>
    <row r="21" spans="1:33">
      <c r="A21" s="14" t="s">
        <v>146</v>
      </c>
      <c r="B21" s="14" t="s">
        <v>25</v>
      </c>
      <c r="C21" s="14" t="s">
        <v>147</v>
      </c>
      <c r="D21" s="3">
        <v>86</v>
      </c>
      <c r="E21" s="3">
        <v>23</v>
      </c>
      <c r="F21" s="3">
        <v>33</v>
      </c>
      <c r="G21" s="3"/>
      <c r="H21" s="3"/>
      <c r="I21" s="3"/>
      <c r="J21" s="86"/>
      <c r="K21" s="3">
        <v>300</v>
      </c>
      <c r="L21" s="3">
        <v>40</v>
      </c>
      <c r="M21" s="3">
        <v>20</v>
      </c>
      <c r="N21" s="3"/>
      <c r="O21" s="3"/>
      <c r="P21" s="3"/>
      <c r="Q21" s="86"/>
      <c r="R21" s="3"/>
      <c r="S21" s="3">
        <v>158</v>
      </c>
      <c r="T21" s="3">
        <v>16</v>
      </c>
      <c r="U21" s="3">
        <v>25</v>
      </c>
      <c r="V21" s="3"/>
      <c r="W21" s="3"/>
      <c r="X21" s="3"/>
      <c r="Y21" s="86"/>
      <c r="Z21" s="3"/>
      <c r="AA21" s="3">
        <v>176</v>
      </c>
      <c r="AB21" s="3">
        <v>30</v>
      </c>
      <c r="AC21" s="3">
        <v>24</v>
      </c>
    </row>
    <row r="22" spans="1:33">
      <c r="A22" s="14" t="s">
        <v>146</v>
      </c>
      <c r="B22" s="14" t="s">
        <v>26</v>
      </c>
      <c r="C22" s="14" t="s">
        <v>150</v>
      </c>
      <c r="D22" s="3">
        <v>74</v>
      </c>
      <c r="E22" s="3">
        <v>23</v>
      </c>
      <c r="F22" s="3">
        <v>28</v>
      </c>
      <c r="G22" s="3"/>
      <c r="H22" s="3"/>
      <c r="I22" s="3"/>
      <c r="J22" s="86"/>
      <c r="K22" s="3">
        <v>120</v>
      </c>
      <c r="L22" s="3">
        <v>18</v>
      </c>
      <c r="M22" s="3">
        <v>15</v>
      </c>
      <c r="N22" s="3"/>
      <c r="O22" s="3"/>
      <c r="P22" s="3"/>
      <c r="Q22" s="86"/>
      <c r="R22" s="3"/>
      <c r="S22" s="3">
        <v>101</v>
      </c>
      <c r="T22" s="3">
        <v>29</v>
      </c>
      <c r="U22" s="3">
        <v>29</v>
      </c>
      <c r="V22" s="3"/>
      <c r="W22" s="3"/>
      <c r="X22" s="3"/>
      <c r="Y22" s="86"/>
      <c r="Z22" s="3"/>
      <c r="AA22" s="3">
        <v>95</v>
      </c>
      <c r="AB22" s="3">
        <v>16</v>
      </c>
      <c r="AC22" s="3">
        <v>11</v>
      </c>
    </row>
    <row r="23" spans="1:33">
      <c r="A23" s="14" t="s">
        <v>146</v>
      </c>
      <c r="B23" s="14" t="s">
        <v>22</v>
      </c>
      <c r="C23" s="14" t="s">
        <v>152</v>
      </c>
      <c r="D23" s="3">
        <v>441</v>
      </c>
      <c r="E23" s="3">
        <v>86</v>
      </c>
      <c r="F23" s="3">
        <v>74</v>
      </c>
      <c r="G23" s="3"/>
      <c r="H23" s="3"/>
      <c r="I23" s="3"/>
      <c r="J23" s="86"/>
      <c r="K23" s="3">
        <v>796</v>
      </c>
      <c r="L23" s="3">
        <v>175</v>
      </c>
      <c r="M23" s="3">
        <v>70</v>
      </c>
      <c r="N23" s="3"/>
      <c r="O23" s="3"/>
      <c r="P23" s="3"/>
      <c r="Q23" s="86"/>
      <c r="R23" s="3"/>
      <c r="S23" s="3">
        <v>544</v>
      </c>
      <c r="T23" s="3">
        <v>216</v>
      </c>
      <c r="U23" s="3">
        <v>61</v>
      </c>
      <c r="V23" s="3"/>
      <c r="W23" s="3"/>
      <c r="X23" s="3"/>
      <c r="Y23" s="86"/>
      <c r="Z23" s="3"/>
      <c r="AA23" s="3">
        <v>588</v>
      </c>
      <c r="AB23" s="3">
        <v>203</v>
      </c>
      <c r="AC23" s="3">
        <v>53</v>
      </c>
    </row>
    <row r="24" spans="1:33">
      <c r="A24" s="14" t="s">
        <v>146</v>
      </c>
      <c r="B24" s="14" t="s">
        <v>27</v>
      </c>
      <c r="C24" s="14" t="s">
        <v>149</v>
      </c>
      <c r="D24" s="3">
        <v>82</v>
      </c>
      <c r="E24" s="3">
        <v>21</v>
      </c>
      <c r="F24" s="3">
        <v>16</v>
      </c>
      <c r="G24" s="3"/>
      <c r="H24" s="3"/>
      <c r="I24" s="3"/>
      <c r="J24" s="86"/>
      <c r="K24" s="3">
        <v>38</v>
      </c>
      <c r="L24" s="3">
        <v>6</v>
      </c>
      <c r="M24" s="3">
        <v>5</v>
      </c>
      <c r="N24" s="3"/>
      <c r="O24" s="3"/>
      <c r="P24" s="3"/>
      <c r="Q24" s="86"/>
      <c r="R24" s="3"/>
      <c r="S24" s="3">
        <v>61</v>
      </c>
      <c r="T24" s="3">
        <v>7</v>
      </c>
      <c r="U24" s="3">
        <v>11</v>
      </c>
      <c r="V24" s="3"/>
      <c r="W24" s="3"/>
      <c r="X24" s="3"/>
      <c r="Y24" s="86"/>
      <c r="Z24" s="3"/>
      <c r="AA24" s="3">
        <v>60</v>
      </c>
      <c r="AB24" s="3">
        <v>4</v>
      </c>
      <c r="AC24" s="3">
        <v>9</v>
      </c>
    </row>
    <row r="25" spans="1:33">
      <c r="A25" s="14" t="s">
        <v>153</v>
      </c>
      <c r="B25" s="14" t="s">
        <v>13</v>
      </c>
      <c r="C25" s="14" t="s">
        <v>157</v>
      </c>
      <c r="D25" s="3">
        <v>70</v>
      </c>
      <c r="E25" s="3">
        <v>11</v>
      </c>
      <c r="F25" s="3">
        <v>9</v>
      </c>
      <c r="G25" s="3"/>
      <c r="H25" s="3"/>
      <c r="I25" s="3"/>
      <c r="J25" s="86"/>
      <c r="K25" s="3">
        <v>47</v>
      </c>
      <c r="L25" s="3">
        <v>8</v>
      </c>
      <c r="M25" s="3">
        <v>2</v>
      </c>
      <c r="N25" s="3"/>
      <c r="O25" s="3"/>
      <c r="P25" s="3"/>
      <c r="Q25" s="86"/>
      <c r="R25" s="3"/>
      <c r="S25" s="3">
        <v>63</v>
      </c>
      <c r="T25" s="3">
        <v>13</v>
      </c>
      <c r="U25" s="3">
        <v>14</v>
      </c>
      <c r="V25" s="3"/>
      <c r="W25" s="3"/>
      <c r="X25" s="3"/>
      <c r="Y25" s="86"/>
      <c r="Z25" s="3"/>
      <c r="AA25" s="3">
        <v>53</v>
      </c>
      <c r="AB25" s="3">
        <v>15</v>
      </c>
      <c r="AC25" s="3">
        <v>6</v>
      </c>
    </row>
    <row r="26" spans="1:33">
      <c r="A26" s="14" t="s">
        <v>153</v>
      </c>
      <c r="B26" s="14" t="s">
        <v>14</v>
      </c>
      <c r="C26" s="14" t="s">
        <v>161</v>
      </c>
      <c r="D26" s="3">
        <v>301</v>
      </c>
      <c r="E26" s="3">
        <v>44</v>
      </c>
      <c r="F26" s="3">
        <v>57</v>
      </c>
      <c r="G26" s="3"/>
      <c r="H26" s="3"/>
      <c r="I26" s="3"/>
      <c r="J26" s="86"/>
      <c r="K26" s="3">
        <v>519</v>
      </c>
      <c r="L26" s="3">
        <v>92</v>
      </c>
      <c r="M26" s="3">
        <v>42</v>
      </c>
      <c r="N26" s="3"/>
      <c r="O26" s="3"/>
      <c r="P26" s="3"/>
      <c r="Q26" s="86"/>
      <c r="R26" s="3"/>
      <c r="S26" s="3">
        <v>355</v>
      </c>
      <c r="T26" s="3">
        <v>110</v>
      </c>
      <c r="U26" s="3">
        <v>38</v>
      </c>
      <c r="V26" s="3"/>
      <c r="W26" s="3"/>
      <c r="X26" s="3"/>
      <c r="Y26" s="86"/>
      <c r="Z26" s="3"/>
      <c r="AA26" s="3">
        <v>383</v>
      </c>
      <c r="AB26" s="3">
        <v>114</v>
      </c>
      <c r="AC26" s="3">
        <v>41</v>
      </c>
    </row>
    <row r="27" spans="1:33">
      <c r="A27" s="14" t="s">
        <v>153</v>
      </c>
      <c r="B27" s="14" t="s">
        <v>15</v>
      </c>
      <c r="C27" s="14" t="s">
        <v>154</v>
      </c>
      <c r="D27" s="3">
        <v>116</v>
      </c>
      <c r="E27" s="3">
        <v>31</v>
      </c>
      <c r="F27" s="3">
        <v>38</v>
      </c>
      <c r="G27" s="3"/>
      <c r="H27" s="3"/>
      <c r="I27" s="3"/>
      <c r="J27" s="86"/>
      <c r="K27" s="3">
        <v>170</v>
      </c>
      <c r="L27" s="3">
        <v>28</v>
      </c>
      <c r="M27" s="3">
        <v>30</v>
      </c>
      <c r="N27" s="3"/>
      <c r="O27" s="3"/>
      <c r="P27" s="3"/>
      <c r="Q27" s="86"/>
      <c r="R27" s="3"/>
      <c r="S27" s="3">
        <v>124</v>
      </c>
      <c r="T27" s="3">
        <v>52</v>
      </c>
      <c r="U27" s="3">
        <v>23</v>
      </c>
      <c r="V27" s="3"/>
      <c r="W27" s="3"/>
      <c r="X27" s="3"/>
      <c r="Y27" s="86"/>
      <c r="Z27" s="3"/>
      <c r="AA27" s="3">
        <v>143</v>
      </c>
      <c r="AB27" s="3">
        <v>31</v>
      </c>
      <c r="AC27" s="3">
        <v>14</v>
      </c>
    </row>
    <row r="28" spans="1:33">
      <c r="A28" s="14" t="s">
        <v>153</v>
      </c>
      <c r="B28" s="14" t="s">
        <v>16</v>
      </c>
      <c r="C28" s="14" t="s">
        <v>155</v>
      </c>
      <c r="D28" s="3">
        <v>105</v>
      </c>
      <c r="E28" s="3">
        <v>21</v>
      </c>
      <c r="F28" s="3">
        <v>25</v>
      </c>
      <c r="G28" s="3"/>
      <c r="H28" s="3"/>
      <c r="I28" s="3"/>
      <c r="J28" s="86"/>
      <c r="K28" s="3">
        <v>312</v>
      </c>
      <c r="L28" s="3">
        <v>46</v>
      </c>
      <c r="M28" s="3">
        <v>35</v>
      </c>
      <c r="N28" s="3"/>
      <c r="O28" s="3"/>
      <c r="P28" s="3"/>
      <c r="Q28" s="86"/>
      <c r="R28" s="3"/>
      <c r="S28" s="3">
        <v>148</v>
      </c>
      <c r="T28" s="3">
        <v>43</v>
      </c>
      <c r="U28" s="3">
        <v>20</v>
      </c>
      <c r="V28" s="3"/>
      <c r="W28" s="3"/>
      <c r="X28" s="3"/>
      <c r="Y28" s="86"/>
      <c r="Z28" s="3"/>
      <c r="AA28" s="3">
        <v>129</v>
      </c>
      <c r="AB28" s="3">
        <v>37</v>
      </c>
      <c r="AC28" s="3">
        <v>17</v>
      </c>
    </row>
    <row r="29" spans="1:33">
      <c r="A29" s="14" t="s">
        <v>153</v>
      </c>
      <c r="B29" s="14" t="s">
        <v>17</v>
      </c>
      <c r="C29" s="14" t="s">
        <v>156</v>
      </c>
      <c r="D29" s="3">
        <v>103</v>
      </c>
      <c r="E29" s="3">
        <v>24</v>
      </c>
      <c r="F29" s="3">
        <v>13</v>
      </c>
      <c r="G29" s="3"/>
      <c r="H29" s="3"/>
      <c r="I29" s="3"/>
      <c r="J29" s="86"/>
      <c r="K29" s="3">
        <v>64</v>
      </c>
      <c r="L29" s="3">
        <v>14</v>
      </c>
      <c r="M29" s="3">
        <v>9</v>
      </c>
      <c r="N29" s="3"/>
      <c r="O29" s="3"/>
      <c r="P29" s="3"/>
      <c r="Q29" s="86"/>
      <c r="R29" s="3"/>
      <c r="S29" s="3">
        <v>89</v>
      </c>
      <c r="T29" s="3">
        <v>9</v>
      </c>
      <c r="U29" s="3">
        <v>16</v>
      </c>
      <c r="V29" s="3"/>
      <c r="W29" s="3"/>
      <c r="X29" s="3"/>
      <c r="Y29" s="86"/>
      <c r="Z29" s="3"/>
      <c r="AA29" s="3">
        <v>82</v>
      </c>
      <c r="AB29" s="3">
        <v>16</v>
      </c>
      <c r="AC29" s="3">
        <v>14</v>
      </c>
    </row>
    <row r="30" spans="1:33">
      <c r="A30" s="14" t="s">
        <v>153</v>
      </c>
      <c r="B30" s="14" t="s">
        <v>18</v>
      </c>
      <c r="C30" s="14" t="s">
        <v>160</v>
      </c>
      <c r="D30" s="3">
        <v>179</v>
      </c>
      <c r="E30" s="3">
        <v>36</v>
      </c>
      <c r="F30" s="3">
        <v>19</v>
      </c>
      <c r="G30" s="3"/>
      <c r="H30" s="3"/>
      <c r="I30" s="3"/>
      <c r="J30" s="86"/>
      <c r="K30" s="3">
        <v>306</v>
      </c>
      <c r="L30" s="3">
        <v>62</v>
      </c>
      <c r="M30" s="3">
        <v>37</v>
      </c>
      <c r="N30" s="3"/>
      <c r="O30" s="3"/>
      <c r="P30" s="3"/>
      <c r="Q30" s="86"/>
      <c r="R30" s="3"/>
      <c r="S30" s="3">
        <v>215</v>
      </c>
      <c r="T30" s="3">
        <v>62</v>
      </c>
      <c r="U30" s="3">
        <v>30</v>
      </c>
      <c r="V30" s="3"/>
      <c r="W30" s="3"/>
      <c r="X30" s="3"/>
      <c r="Y30" s="86"/>
      <c r="Z30" s="3"/>
      <c r="AA30" s="3">
        <v>232</v>
      </c>
      <c r="AB30" s="3">
        <v>59</v>
      </c>
      <c r="AC30" s="3">
        <v>24</v>
      </c>
    </row>
    <row r="31" spans="1:33">
      <c r="A31" s="14" t="s">
        <v>153</v>
      </c>
      <c r="B31" s="14" t="s">
        <v>19</v>
      </c>
      <c r="C31" s="14" t="s">
        <v>159</v>
      </c>
      <c r="D31" s="3">
        <v>50</v>
      </c>
      <c r="E31" s="3">
        <v>16</v>
      </c>
      <c r="F31" s="3">
        <v>17</v>
      </c>
      <c r="G31" s="3"/>
      <c r="H31" s="3"/>
      <c r="I31" s="3"/>
      <c r="J31" s="86"/>
      <c r="K31" s="3">
        <v>92</v>
      </c>
      <c r="L31" s="3">
        <v>24</v>
      </c>
      <c r="M31" s="3">
        <v>22</v>
      </c>
      <c r="N31" s="3"/>
      <c r="O31" s="3"/>
      <c r="P31" s="3"/>
      <c r="Q31" s="86"/>
      <c r="R31" s="3"/>
      <c r="S31" s="3">
        <v>64</v>
      </c>
      <c r="T31" s="3">
        <v>31</v>
      </c>
      <c r="U31" s="3">
        <v>33</v>
      </c>
      <c r="V31" s="3"/>
      <c r="W31" s="3"/>
      <c r="X31" s="3"/>
      <c r="Y31" s="86"/>
      <c r="Z31" s="3"/>
      <c r="AA31" s="3">
        <v>45</v>
      </c>
      <c r="AB31" s="3">
        <v>21</v>
      </c>
      <c r="AC31" s="3">
        <v>19</v>
      </c>
    </row>
    <row r="32" spans="1:33">
      <c r="A32" s="14" t="s">
        <v>153</v>
      </c>
      <c r="B32" s="14" t="s">
        <v>20</v>
      </c>
      <c r="C32" s="14" t="s">
        <v>158</v>
      </c>
      <c r="D32" s="3">
        <v>181</v>
      </c>
      <c r="E32" s="3">
        <v>27</v>
      </c>
      <c r="F32" s="3">
        <v>33</v>
      </c>
      <c r="G32" s="3"/>
      <c r="H32" s="3"/>
      <c r="I32" s="3"/>
      <c r="J32" s="86"/>
      <c r="K32" s="3">
        <v>433</v>
      </c>
      <c r="L32" s="3">
        <v>49</v>
      </c>
      <c r="M32" s="3">
        <v>41</v>
      </c>
      <c r="N32" s="3"/>
      <c r="O32" s="3"/>
      <c r="P32" s="3"/>
      <c r="Q32" s="86"/>
      <c r="R32" s="3"/>
      <c r="S32" s="3">
        <v>237</v>
      </c>
      <c r="T32" s="3">
        <v>120</v>
      </c>
      <c r="U32" s="3">
        <v>109</v>
      </c>
      <c r="V32" s="3"/>
      <c r="W32" s="3"/>
      <c r="X32" s="3"/>
      <c r="Y32" s="86"/>
      <c r="Z32" s="3"/>
      <c r="AA32" s="3">
        <v>186</v>
      </c>
      <c r="AB32" s="3">
        <v>60</v>
      </c>
      <c r="AC32" s="3">
        <v>33</v>
      </c>
    </row>
    <row r="33" spans="1:33">
      <c r="A33" s="14" t="s">
        <v>166</v>
      </c>
      <c r="B33" s="14" t="s">
        <v>167</v>
      </c>
      <c r="C33" s="14" t="s">
        <v>167</v>
      </c>
      <c r="D33" s="3">
        <v>23</v>
      </c>
      <c r="E33" s="3">
        <v>8</v>
      </c>
      <c r="F33" s="3">
        <v>12</v>
      </c>
      <c r="G33" s="3"/>
      <c r="H33" s="3"/>
      <c r="I33" s="3"/>
      <c r="J33" s="86"/>
      <c r="K33" s="3">
        <v>26</v>
      </c>
      <c r="L33" s="3">
        <v>15</v>
      </c>
      <c r="M33" s="3">
        <v>12</v>
      </c>
      <c r="N33" s="3"/>
      <c r="O33" s="3"/>
      <c r="P33" s="3"/>
      <c r="Q33" s="86"/>
      <c r="R33" s="3"/>
      <c r="S33" s="3">
        <v>32</v>
      </c>
      <c r="T33" s="3">
        <v>13</v>
      </c>
      <c r="U33" s="3">
        <v>17</v>
      </c>
      <c r="V33" s="3"/>
      <c r="W33" s="3"/>
      <c r="X33" s="3"/>
      <c r="Y33" s="86"/>
      <c r="Z33" s="3"/>
      <c r="AA33" s="3">
        <v>32</v>
      </c>
      <c r="AB33" s="3">
        <v>12</v>
      </c>
      <c r="AC33" s="3">
        <v>12</v>
      </c>
    </row>
    <row r="34" spans="1:33">
      <c r="A34" s="14" t="s">
        <v>166</v>
      </c>
      <c r="B34" s="14" t="s">
        <v>169</v>
      </c>
      <c r="C34" s="14" t="s">
        <v>169</v>
      </c>
      <c r="D34" s="3">
        <v>0</v>
      </c>
      <c r="E34" s="3">
        <v>1</v>
      </c>
      <c r="F34" s="3">
        <v>2</v>
      </c>
      <c r="G34" s="3"/>
      <c r="H34" s="3"/>
      <c r="I34" s="3"/>
      <c r="J34" s="86"/>
      <c r="K34" s="3">
        <v>2</v>
      </c>
      <c r="L34" s="3">
        <v>0</v>
      </c>
      <c r="M34" s="3">
        <v>0</v>
      </c>
      <c r="N34" s="3"/>
      <c r="O34" s="3"/>
      <c r="P34" s="3"/>
      <c r="Q34" s="86"/>
      <c r="R34" s="3"/>
      <c r="S34" s="3">
        <v>1</v>
      </c>
      <c r="T34" s="3">
        <v>2</v>
      </c>
      <c r="U34" s="3">
        <v>0</v>
      </c>
      <c r="V34" s="3"/>
      <c r="W34" s="3"/>
      <c r="X34" s="3"/>
      <c r="Y34" s="86"/>
      <c r="Z34" s="3"/>
      <c r="AA34" s="3">
        <v>0</v>
      </c>
      <c r="AB34" s="3">
        <v>0</v>
      </c>
      <c r="AC34" s="3">
        <v>0</v>
      </c>
    </row>
    <row r="35" spans="1:33">
      <c r="A35" s="14" t="s">
        <v>166</v>
      </c>
      <c r="B35" s="14" t="s">
        <v>168</v>
      </c>
      <c r="C35" s="14" t="s">
        <v>168</v>
      </c>
      <c r="D35" s="3">
        <v>52</v>
      </c>
      <c r="E35" s="3">
        <v>27</v>
      </c>
      <c r="F35" s="3">
        <v>34</v>
      </c>
      <c r="G35" s="3"/>
      <c r="H35" s="3"/>
      <c r="I35" s="3"/>
      <c r="J35" s="86"/>
      <c r="K35" s="3">
        <v>58</v>
      </c>
      <c r="L35" s="3">
        <v>49</v>
      </c>
      <c r="M35" s="3">
        <v>26</v>
      </c>
      <c r="N35" s="3"/>
      <c r="O35" s="3"/>
      <c r="P35" s="3"/>
      <c r="Q35" s="86"/>
      <c r="R35" s="3"/>
      <c r="S35" s="3">
        <v>41</v>
      </c>
      <c r="T35" s="3">
        <v>37</v>
      </c>
      <c r="U35" s="3">
        <v>49</v>
      </c>
      <c r="V35" s="3"/>
      <c r="W35" s="3"/>
      <c r="X35" s="3"/>
      <c r="Y35" s="86"/>
      <c r="Z35" s="3"/>
      <c r="AA35" s="3">
        <v>48</v>
      </c>
      <c r="AB35" s="3">
        <v>36</v>
      </c>
      <c r="AC35" s="3">
        <v>33</v>
      </c>
    </row>
    <row r="36" spans="1:33">
      <c r="A36" s="14" t="s">
        <v>162</v>
      </c>
      <c r="B36" s="14" t="s">
        <v>163</v>
      </c>
      <c r="C36" s="14" t="s">
        <v>163</v>
      </c>
      <c r="D36" s="3">
        <v>18</v>
      </c>
      <c r="E36" s="3">
        <v>3</v>
      </c>
      <c r="F36" s="3">
        <v>3</v>
      </c>
      <c r="G36" s="3"/>
      <c r="H36" s="3"/>
      <c r="I36" s="3"/>
      <c r="J36" s="86"/>
      <c r="K36" s="3">
        <v>18</v>
      </c>
      <c r="L36" s="3">
        <v>7</v>
      </c>
      <c r="M36" s="3">
        <v>1</v>
      </c>
      <c r="N36" s="3"/>
      <c r="O36" s="3"/>
      <c r="P36" s="3"/>
      <c r="Q36" s="86"/>
      <c r="R36" s="3"/>
      <c r="S36" s="3">
        <v>17</v>
      </c>
      <c r="T36" s="3">
        <v>12</v>
      </c>
      <c r="U36" s="3">
        <v>1</v>
      </c>
      <c r="V36" s="3"/>
      <c r="W36" s="3"/>
      <c r="X36" s="3"/>
      <c r="Y36" s="86"/>
      <c r="Z36" s="3"/>
      <c r="AA36" s="3">
        <v>17</v>
      </c>
      <c r="AB36" s="3">
        <v>6</v>
      </c>
      <c r="AC36" s="3">
        <v>1</v>
      </c>
    </row>
    <row r="37" spans="1:33">
      <c r="A37" s="14" t="s">
        <v>162</v>
      </c>
      <c r="B37" s="14" t="s">
        <v>165</v>
      </c>
      <c r="C37" s="14" t="s">
        <v>165</v>
      </c>
      <c r="D37" s="3">
        <v>0</v>
      </c>
      <c r="E37" s="3">
        <v>0</v>
      </c>
      <c r="F37" s="3">
        <v>0</v>
      </c>
      <c r="G37" s="3"/>
      <c r="H37" s="3"/>
      <c r="I37" s="3"/>
      <c r="J37" s="86"/>
      <c r="K37" s="3">
        <v>0</v>
      </c>
      <c r="L37" s="3">
        <v>0</v>
      </c>
      <c r="M37" s="3">
        <v>0</v>
      </c>
      <c r="N37" s="3"/>
      <c r="O37" s="3"/>
      <c r="P37" s="3"/>
      <c r="Q37" s="86"/>
      <c r="R37" s="3"/>
      <c r="S37" s="3">
        <v>0</v>
      </c>
      <c r="T37" s="3">
        <v>0</v>
      </c>
      <c r="U37" s="3">
        <v>0</v>
      </c>
      <c r="V37" s="3"/>
      <c r="W37" s="3"/>
      <c r="X37" s="3"/>
      <c r="Y37" s="86"/>
      <c r="Z37" s="3"/>
      <c r="AA37" s="3">
        <v>0</v>
      </c>
      <c r="AB37" s="3">
        <v>0</v>
      </c>
      <c r="AC37" s="3">
        <v>0</v>
      </c>
    </row>
    <row r="38" spans="1:33">
      <c r="A38" s="14" t="s">
        <v>162</v>
      </c>
      <c r="B38" s="14" t="s">
        <v>164</v>
      </c>
      <c r="C38" s="14" t="s">
        <v>164</v>
      </c>
      <c r="D38" s="3">
        <v>4</v>
      </c>
      <c r="E38" s="3">
        <v>0</v>
      </c>
      <c r="F38" s="3">
        <v>1</v>
      </c>
      <c r="G38" s="3"/>
      <c r="H38" s="3"/>
      <c r="I38" s="3"/>
      <c r="J38" s="86"/>
      <c r="K38" s="3">
        <v>15</v>
      </c>
      <c r="L38" s="3">
        <v>0</v>
      </c>
      <c r="M38" s="3">
        <v>0</v>
      </c>
      <c r="N38" s="3"/>
      <c r="O38" s="3"/>
      <c r="P38" s="3"/>
      <c r="Q38" s="86"/>
      <c r="R38" s="3"/>
      <c r="S38" s="3">
        <v>15</v>
      </c>
      <c r="T38" s="3">
        <v>1</v>
      </c>
      <c r="U38" s="3">
        <v>1</v>
      </c>
      <c r="V38" s="3"/>
      <c r="W38" s="3"/>
      <c r="X38" s="3"/>
      <c r="Y38" s="86"/>
      <c r="Z38" s="3"/>
      <c r="AA38" s="3">
        <v>9</v>
      </c>
      <c r="AB38" s="3">
        <v>2</v>
      </c>
      <c r="AC38" s="3">
        <v>1</v>
      </c>
    </row>
    <row r="39" spans="1:33">
      <c r="A39" s="14" t="s">
        <v>33</v>
      </c>
      <c r="B39" s="14" t="s">
        <v>94</v>
      </c>
      <c r="C39" s="14" t="s">
        <v>95</v>
      </c>
      <c r="D39" s="3">
        <v>67</v>
      </c>
      <c r="E39" s="3">
        <v>11</v>
      </c>
      <c r="F39" s="3">
        <v>33</v>
      </c>
      <c r="G39" s="58">
        <f>F39/D39</f>
        <v>0.4925373134328358</v>
      </c>
      <c r="H39" s="59">
        <f t="shared" ref="H39:H57" si="0">D39-F39</f>
        <v>34</v>
      </c>
      <c r="I39" s="59">
        <f t="shared" ref="I39:I57" si="1">E39-F39</f>
        <v>-22</v>
      </c>
      <c r="J39" s="87">
        <f t="shared" ref="J39:J57" si="2">I39/H39</f>
        <v>-0.6470588235294118</v>
      </c>
      <c r="K39" s="3">
        <v>137</v>
      </c>
      <c r="L39" s="3">
        <v>17</v>
      </c>
      <c r="M39" s="3">
        <v>14</v>
      </c>
      <c r="N39" s="58">
        <f>M39/K39</f>
        <v>0.10218978102189781</v>
      </c>
      <c r="O39" s="59">
        <f t="shared" ref="O39" si="3">K39-M39</f>
        <v>123</v>
      </c>
      <c r="P39" s="59">
        <f t="shared" ref="P39" si="4">L39-M39</f>
        <v>3</v>
      </c>
      <c r="Q39" s="87">
        <f t="shared" ref="Q39" si="5">P39/O39</f>
        <v>2.4390243902439025E-2</v>
      </c>
      <c r="R39" s="3"/>
      <c r="S39" s="3">
        <v>108</v>
      </c>
      <c r="T39" s="3">
        <v>39</v>
      </c>
      <c r="U39" s="3">
        <v>41</v>
      </c>
      <c r="V39" s="58">
        <f>U39/S39</f>
        <v>0.37962962962962965</v>
      </c>
      <c r="W39" s="59">
        <f>S39-U39</f>
        <v>67</v>
      </c>
      <c r="X39" s="59">
        <f>T39-U39</f>
        <v>-2</v>
      </c>
      <c r="Y39" s="87">
        <f>X39/W39</f>
        <v>-2.9850746268656716E-2</v>
      </c>
      <c r="Z39" s="58"/>
      <c r="AA39" s="3">
        <v>94</v>
      </c>
      <c r="AB39" s="3">
        <v>30</v>
      </c>
      <c r="AC39" s="3">
        <v>16</v>
      </c>
      <c r="AD39" s="58">
        <f>AC39/AA39</f>
        <v>0.1702127659574468</v>
      </c>
      <c r="AE39" s="59">
        <f>AA39-AC39</f>
        <v>78</v>
      </c>
      <c r="AF39" s="59">
        <f t="shared" ref="AF39" si="6">AB39-AC39</f>
        <v>14</v>
      </c>
      <c r="AG39" s="87">
        <f t="shared" ref="AG39" si="7">AF39/AE39</f>
        <v>0.17948717948717949</v>
      </c>
    </row>
    <row r="40" spans="1:33">
      <c r="A40" s="14" t="s">
        <v>33</v>
      </c>
      <c r="B40" s="14" t="s">
        <v>34</v>
      </c>
      <c r="C40" s="14" t="s">
        <v>35</v>
      </c>
      <c r="D40" s="3">
        <v>61</v>
      </c>
      <c r="E40" s="3">
        <v>26</v>
      </c>
      <c r="F40" s="3">
        <v>16</v>
      </c>
      <c r="G40" s="58">
        <f t="shared" ref="G40:G94" si="8">F40/D40</f>
        <v>0.26229508196721313</v>
      </c>
      <c r="H40" s="59">
        <f t="shared" si="0"/>
        <v>45</v>
      </c>
      <c r="I40" s="59">
        <f t="shared" si="1"/>
        <v>10</v>
      </c>
      <c r="J40" s="87">
        <f t="shared" si="2"/>
        <v>0.22222222222222221</v>
      </c>
      <c r="K40" s="3">
        <v>123</v>
      </c>
      <c r="L40" s="3">
        <v>23</v>
      </c>
      <c r="M40" s="3">
        <v>18</v>
      </c>
      <c r="N40" s="58">
        <f t="shared" ref="N40:N94" si="9">M40/K40</f>
        <v>0.14634146341463414</v>
      </c>
      <c r="O40" s="59">
        <f t="shared" ref="O40:O94" si="10">K40-M40</f>
        <v>105</v>
      </c>
      <c r="P40" s="59">
        <f t="shared" ref="P40:P94" si="11">L40-M40</f>
        <v>5</v>
      </c>
      <c r="Q40" s="87">
        <f t="shared" ref="Q40:Q94" si="12">P40/O40</f>
        <v>4.7619047619047616E-2</v>
      </c>
      <c r="R40" s="3"/>
      <c r="S40" s="3">
        <v>451</v>
      </c>
      <c r="T40" s="3">
        <v>479</v>
      </c>
      <c r="U40" s="3">
        <v>456</v>
      </c>
      <c r="V40" s="58">
        <f t="shared" ref="V40:V94" si="13">U40/S40</f>
        <v>1.0110864745011086</v>
      </c>
      <c r="W40" s="59">
        <f t="shared" ref="W40:W94" si="14">S40-U40</f>
        <v>-5</v>
      </c>
      <c r="X40" s="59">
        <f t="shared" ref="X40:X94" si="15">T40-U40</f>
        <v>23</v>
      </c>
      <c r="Y40" s="87">
        <f t="shared" ref="Y40:Y94" si="16">X40/W40</f>
        <v>-4.5999999999999996</v>
      </c>
      <c r="Z40" s="58"/>
      <c r="AA40" s="3">
        <v>84</v>
      </c>
      <c r="AB40" s="3">
        <v>27</v>
      </c>
      <c r="AC40" s="3">
        <v>8</v>
      </c>
      <c r="AD40" s="58">
        <f t="shared" ref="AD40:AD94" si="17">AC40/AA40</f>
        <v>9.5238095238095233E-2</v>
      </c>
      <c r="AE40" s="59">
        <f t="shared" ref="AE40:AE94" si="18">AA40-AC40</f>
        <v>76</v>
      </c>
      <c r="AF40" s="59">
        <f t="shared" ref="AF40:AF94" si="19">AB40-AC40</f>
        <v>19</v>
      </c>
      <c r="AG40" s="87">
        <f t="shared" ref="AG40:AG94" si="20">AF40/AE40</f>
        <v>0.25</v>
      </c>
    </row>
    <row r="41" spans="1:33">
      <c r="A41" s="14" t="s">
        <v>33</v>
      </c>
      <c r="B41" s="14" t="s">
        <v>36</v>
      </c>
      <c r="C41" s="14" t="s">
        <v>37</v>
      </c>
      <c r="D41" s="3">
        <v>1068</v>
      </c>
      <c r="E41" s="3">
        <v>359</v>
      </c>
      <c r="F41" s="3">
        <v>558</v>
      </c>
      <c r="G41" s="58">
        <f t="shared" si="8"/>
        <v>0.52247191011235961</v>
      </c>
      <c r="H41" s="59">
        <f t="shared" si="0"/>
        <v>510</v>
      </c>
      <c r="I41" s="59">
        <f t="shared" si="1"/>
        <v>-199</v>
      </c>
      <c r="J41" s="87">
        <f t="shared" si="2"/>
        <v>-0.39019607843137255</v>
      </c>
      <c r="K41" s="3">
        <v>887</v>
      </c>
      <c r="L41" s="3">
        <v>98</v>
      </c>
      <c r="M41" s="3">
        <v>94</v>
      </c>
      <c r="N41" s="58">
        <f t="shared" si="9"/>
        <v>0.10597519729425028</v>
      </c>
      <c r="O41" s="59">
        <f t="shared" si="10"/>
        <v>793</v>
      </c>
      <c r="P41" s="59">
        <f t="shared" si="11"/>
        <v>4</v>
      </c>
      <c r="Q41" s="87">
        <f t="shared" si="12"/>
        <v>5.0441361916771753E-3</v>
      </c>
      <c r="R41" s="3"/>
      <c r="S41" s="3">
        <v>287</v>
      </c>
      <c r="T41" s="3">
        <v>123</v>
      </c>
      <c r="U41" s="3">
        <v>88</v>
      </c>
      <c r="V41" s="58">
        <f t="shared" si="13"/>
        <v>0.30662020905923343</v>
      </c>
      <c r="W41" s="59">
        <f t="shared" si="14"/>
        <v>199</v>
      </c>
      <c r="X41" s="59">
        <f t="shared" si="15"/>
        <v>35</v>
      </c>
      <c r="Y41" s="87">
        <f t="shared" si="16"/>
        <v>0.17587939698492464</v>
      </c>
      <c r="Z41" s="58"/>
      <c r="AA41" s="3">
        <v>353</v>
      </c>
      <c r="AB41" s="3">
        <v>175</v>
      </c>
      <c r="AC41" s="3">
        <v>65</v>
      </c>
      <c r="AD41" s="58">
        <f t="shared" si="17"/>
        <v>0.18413597733711048</v>
      </c>
      <c r="AE41" s="59">
        <f t="shared" si="18"/>
        <v>288</v>
      </c>
      <c r="AF41" s="59">
        <f t="shared" si="19"/>
        <v>110</v>
      </c>
      <c r="AG41" s="87">
        <f t="shared" si="20"/>
        <v>0.38194444444444442</v>
      </c>
    </row>
    <row r="42" spans="1:33">
      <c r="A42" s="14" t="s">
        <v>33</v>
      </c>
      <c r="B42" s="14" t="s">
        <v>52</v>
      </c>
      <c r="C42" s="14" t="s">
        <v>53</v>
      </c>
      <c r="D42" s="3">
        <v>641</v>
      </c>
      <c r="E42" s="3">
        <v>187</v>
      </c>
      <c r="F42" s="3">
        <v>279</v>
      </c>
      <c r="G42" s="58">
        <f t="shared" si="8"/>
        <v>0.43525741029641185</v>
      </c>
      <c r="H42" s="59">
        <f t="shared" si="0"/>
        <v>362</v>
      </c>
      <c r="I42" s="59">
        <f t="shared" si="1"/>
        <v>-92</v>
      </c>
      <c r="J42" s="87">
        <f t="shared" si="2"/>
        <v>-0.2541436464088398</v>
      </c>
      <c r="K42" s="3">
        <v>392</v>
      </c>
      <c r="L42" s="3">
        <v>25</v>
      </c>
      <c r="M42" s="3">
        <v>38</v>
      </c>
      <c r="N42" s="58">
        <f t="shared" si="9"/>
        <v>9.6938775510204078E-2</v>
      </c>
      <c r="O42" s="59">
        <f t="shared" si="10"/>
        <v>354</v>
      </c>
      <c r="P42" s="59">
        <f t="shared" si="11"/>
        <v>-13</v>
      </c>
      <c r="Q42" s="87">
        <f t="shared" si="12"/>
        <v>-3.6723163841807911E-2</v>
      </c>
      <c r="R42" s="3"/>
      <c r="S42" s="3">
        <v>528</v>
      </c>
      <c r="T42" s="3">
        <v>246</v>
      </c>
      <c r="U42" s="3">
        <v>334</v>
      </c>
      <c r="V42" s="58">
        <f t="shared" si="13"/>
        <v>0.63257575757575757</v>
      </c>
      <c r="W42" s="59">
        <f t="shared" si="14"/>
        <v>194</v>
      </c>
      <c r="X42" s="59">
        <f t="shared" si="15"/>
        <v>-88</v>
      </c>
      <c r="Y42" s="87">
        <f t="shared" si="16"/>
        <v>-0.45360824742268041</v>
      </c>
      <c r="Z42" s="58"/>
      <c r="AA42" s="3">
        <v>440</v>
      </c>
      <c r="AB42" s="3">
        <v>27</v>
      </c>
      <c r="AC42" s="3">
        <v>50</v>
      </c>
      <c r="AD42" s="58">
        <f t="shared" si="17"/>
        <v>0.11363636363636363</v>
      </c>
      <c r="AE42" s="59">
        <f t="shared" si="18"/>
        <v>390</v>
      </c>
      <c r="AF42" s="59">
        <f t="shared" si="19"/>
        <v>-23</v>
      </c>
      <c r="AG42" s="87">
        <f t="shared" si="20"/>
        <v>-5.8974358974358973E-2</v>
      </c>
    </row>
    <row r="43" spans="1:33">
      <c r="A43" s="14" t="s">
        <v>33</v>
      </c>
      <c r="B43" s="14" t="s">
        <v>136</v>
      </c>
      <c r="C43" s="14" t="s">
        <v>137</v>
      </c>
      <c r="D43" s="3">
        <v>304</v>
      </c>
      <c r="E43" s="3">
        <v>39</v>
      </c>
      <c r="F43" s="3">
        <v>53</v>
      </c>
      <c r="G43" s="58">
        <f t="shared" si="8"/>
        <v>0.17434210526315788</v>
      </c>
      <c r="H43" s="59">
        <f t="shared" si="0"/>
        <v>251</v>
      </c>
      <c r="I43" s="59">
        <f t="shared" si="1"/>
        <v>-14</v>
      </c>
      <c r="J43" s="87">
        <f t="shared" si="2"/>
        <v>-5.5776892430278883E-2</v>
      </c>
      <c r="K43" s="3">
        <v>418</v>
      </c>
      <c r="L43" s="3">
        <v>44</v>
      </c>
      <c r="M43" s="3">
        <v>27</v>
      </c>
      <c r="N43" s="58">
        <f t="shared" si="9"/>
        <v>6.4593301435406703E-2</v>
      </c>
      <c r="O43" s="59">
        <f t="shared" si="10"/>
        <v>391</v>
      </c>
      <c r="P43" s="59">
        <f t="shared" si="11"/>
        <v>17</v>
      </c>
      <c r="Q43" s="87">
        <f t="shared" si="12"/>
        <v>4.3478260869565216E-2</v>
      </c>
      <c r="R43" s="3"/>
      <c r="S43" s="3">
        <v>431</v>
      </c>
      <c r="T43" s="3">
        <v>142</v>
      </c>
      <c r="U43" s="3">
        <v>167</v>
      </c>
      <c r="V43" s="58">
        <f t="shared" si="13"/>
        <v>0.38747099767981441</v>
      </c>
      <c r="W43" s="59">
        <f t="shared" si="14"/>
        <v>264</v>
      </c>
      <c r="X43" s="59">
        <f t="shared" si="15"/>
        <v>-25</v>
      </c>
      <c r="Y43" s="87">
        <f t="shared" si="16"/>
        <v>-9.4696969696969696E-2</v>
      </c>
      <c r="Z43" s="58"/>
      <c r="AA43" s="3">
        <v>381</v>
      </c>
      <c r="AB43" s="3">
        <v>132</v>
      </c>
      <c r="AC43" s="3">
        <v>137</v>
      </c>
      <c r="AD43" s="58">
        <f t="shared" si="17"/>
        <v>0.35958005249343833</v>
      </c>
      <c r="AE43" s="59">
        <f t="shared" si="18"/>
        <v>244</v>
      </c>
      <c r="AF43" s="59">
        <f t="shared" si="19"/>
        <v>-5</v>
      </c>
      <c r="AG43" s="87">
        <f t="shared" si="20"/>
        <v>-2.0491803278688523E-2</v>
      </c>
    </row>
    <row r="44" spans="1:33">
      <c r="A44" s="14" t="s">
        <v>33</v>
      </c>
      <c r="B44" s="14" t="s">
        <v>90</v>
      </c>
      <c r="C44" s="14" t="s">
        <v>91</v>
      </c>
      <c r="D44" s="3">
        <v>680</v>
      </c>
      <c r="E44" s="3">
        <v>95</v>
      </c>
      <c r="F44" s="3">
        <v>151</v>
      </c>
      <c r="G44" s="58">
        <f t="shared" si="8"/>
        <v>0.22205882352941175</v>
      </c>
      <c r="H44" s="59">
        <f t="shared" si="0"/>
        <v>529</v>
      </c>
      <c r="I44" s="59">
        <f t="shared" si="1"/>
        <v>-56</v>
      </c>
      <c r="J44" s="87">
        <f t="shared" si="2"/>
        <v>-0.10586011342155009</v>
      </c>
      <c r="K44" s="3">
        <v>1001</v>
      </c>
      <c r="L44" s="3">
        <v>31</v>
      </c>
      <c r="M44" s="3">
        <v>54</v>
      </c>
      <c r="N44" s="58">
        <f t="shared" si="9"/>
        <v>5.3946053946053944E-2</v>
      </c>
      <c r="O44" s="59">
        <f t="shared" si="10"/>
        <v>947</v>
      </c>
      <c r="P44" s="59">
        <f t="shared" si="11"/>
        <v>-23</v>
      </c>
      <c r="Q44" s="87">
        <f t="shared" si="12"/>
        <v>-2.4287222808870117E-2</v>
      </c>
      <c r="R44" s="3"/>
      <c r="S44" s="3">
        <v>1061</v>
      </c>
      <c r="T44" s="3">
        <v>43</v>
      </c>
      <c r="U44" s="3">
        <v>40</v>
      </c>
      <c r="V44" s="58">
        <f t="shared" si="13"/>
        <v>3.7700282752120638E-2</v>
      </c>
      <c r="W44" s="59">
        <f t="shared" si="14"/>
        <v>1021</v>
      </c>
      <c r="X44" s="59">
        <f t="shared" si="15"/>
        <v>3</v>
      </c>
      <c r="Y44" s="87">
        <f t="shared" si="16"/>
        <v>2.9382957884427031E-3</v>
      </c>
      <c r="Z44" s="58"/>
      <c r="AA44" s="3">
        <v>991</v>
      </c>
      <c r="AB44" s="3">
        <v>57</v>
      </c>
      <c r="AC44" s="3">
        <v>62</v>
      </c>
      <c r="AD44" s="58">
        <f t="shared" si="17"/>
        <v>6.2563067608476283E-2</v>
      </c>
      <c r="AE44" s="59">
        <f t="shared" si="18"/>
        <v>929</v>
      </c>
      <c r="AF44" s="59">
        <f t="shared" si="19"/>
        <v>-5</v>
      </c>
      <c r="AG44" s="87">
        <f t="shared" si="20"/>
        <v>-5.3821313240043061E-3</v>
      </c>
    </row>
    <row r="45" spans="1:33">
      <c r="A45" s="14" t="s">
        <v>33</v>
      </c>
      <c r="B45" s="14" t="s">
        <v>100</v>
      </c>
      <c r="C45" s="14" t="s">
        <v>101</v>
      </c>
      <c r="D45" s="3">
        <v>58</v>
      </c>
      <c r="E45" s="3">
        <v>9</v>
      </c>
      <c r="F45" s="3">
        <v>10</v>
      </c>
      <c r="G45" s="58">
        <f t="shared" si="8"/>
        <v>0.17241379310344829</v>
      </c>
      <c r="H45" s="59">
        <f t="shared" si="0"/>
        <v>48</v>
      </c>
      <c r="I45" s="59">
        <f t="shared" si="1"/>
        <v>-1</v>
      </c>
      <c r="J45" s="87">
        <f t="shared" si="2"/>
        <v>-2.0833333333333332E-2</v>
      </c>
      <c r="K45" s="3">
        <v>93</v>
      </c>
      <c r="L45" s="3">
        <v>34</v>
      </c>
      <c r="M45" s="3">
        <v>45</v>
      </c>
      <c r="N45" s="58">
        <f t="shared" si="9"/>
        <v>0.4838709677419355</v>
      </c>
      <c r="O45" s="59">
        <f t="shared" si="10"/>
        <v>48</v>
      </c>
      <c r="P45" s="59">
        <f t="shared" si="11"/>
        <v>-11</v>
      </c>
      <c r="Q45" s="87">
        <f t="shared" si="12"/>
        <v>-0.22916666666666666</v>
      </c>
      <c r="R45" s="3"/>
      <c r="S45" s="3">
        <v>55</v>
      </c>
      <c r="T45" s="3">
        <v>47</v>
      </c>
      <c r="U45" s="3">
        <v>38</v>
      </c>
      <c r="V45" s="58">
        <f t="shared" si="13"/>
        <v>0.69090909090909092</v>
      </c>
      <c r="W45" s="59">
        <f t="shared" si="14"/>
        <v>17</v>
      </c>
      <c r="X45" s="59">
        <f t="shared" si="15"/>
        <v>9</v>
      </c>
      <c r="Y45" s="87">
        <f t="shared" si="16"/>
        <v>0.52941176470588236</v>
      </c>
      <c r="Z45" s="58"/>
      <c r="AA45" s="3">
        <v>88</v>
      </c>
      <c r="AB45" s="3">
        <v>62</v>
      </c>
      <c r="AC45" s="3">
        <v>42</v>
      </c>
      <c r="AD45" s="58">
        <f t="shared" si="17"/>
        <v>0.47727272727272729</v>
      </c>
      <c r="AE45" s="59">
        <f t="shared" si="18"/>
        <v>46</v>
      </c>
      <c r="AF45" s="59">
        <f t="shared" si="19"/>
        <v>20</v>
      </c>
      <c r="AG45" s="87">
        <f t="shared" si="20"/>
        <v>0.43478260869565216</v>
      </c>
    </row>
    <row r="46" spans="1:33" s="71" customFormat="1">
      <c r="A46" s="67" t="s">
        <v>33</v>
      </c>
      <c r="B46" s="67" t="s">
        <v>70</v>
      </c>
      <c r="C46" s="67" t="s">
        <v>71</v>
      </c>
      <c r="D46" s="68">
        <v>1758</v>
      </c>
      <c r="E46" s="68">
        <v>73</v>
      </c>
      <c r="F46" s="68">
        <v>36</v>
      </c>
      <c r="G46" s="69">
        <f t="shared" si="8"/>
        <v>2.0477815699658702E-2</v>
      </c>
      <c r="H46" s="70">
        <f t="shared" si="0"/>
        <v>1722</v>
      </c>
      <c r="I46" s="70">
        <f t="shared" si="1"/>
        <v>37</v>
      </c>
      <c r="J46" s="87">
        <f t="shared" si="2"/>
        <v>2.148664343786295E-2</v>
      </c>
      <c r="K46" s="68">
        <v>1319</v>
      </c>
      <c r="L46" s="68">
        <v>71</v>
      </c>
      <c r="M46" s="68">
        <v>19</v>
      </c>
      <c r="N46" s="69">
        <f t="shared" si="9"/>
        <v>1.4404852160727824E-2</v>
      </c>
      <c r="O46" s="70">
        <f t="shared" si="10"/>
        <v>1300</v>
      </c>
      <c r="P46" s="70">
        <f t="shared" si="11"/>
        <v>52</v>
      </c>
      <c r="Q46" s="87">
        <f t="shared" si="12"/>
        <v>0.04</v>
      </c>
      <c r="R46" s="68"/>
      <c r="S46" s="68">
        <v>1683</v>
      </c>
      <c r="T46" s="68">
        <v>96</v>
      </c>
      <c r="U46" s="68">
        <v>56</v>
      </c>
      <c r="V46" s="69">
        <f t="shared" si="13"/>
        <v>3.3273915626856804E-2</v>
      </c>
      <c r="W46" s="70">
        <f t="shared" si="14"/>
        <v>1627</v>
      </c>
      <c r="X46" s="70">
        <f t="shared" si="15"/>
        <v>40</v>
      </c>
      <c r="Y46" s="87">
        <f t="shared" si="16"/>
        <v>2.4585125998770743E-2</v>
      </c>
      <c r="Z46" s="69"/>
      <c r="AA46" s="68">
        <v>1606</v>
      </c>
      <c r="AB46" s="68">
        <v>102</v>
      </c>
      <c r="AC46" s="68">
        <v>62</v>
      </c>
      <c r="AD46" s="69">
        <f t="shared" si="17"/>
        <v>3.8605230386052306E-2</v>
      </c>
      <c r="AE46" s="70">
        <f t="shared" si="18"/>
        <v>1544</v>
      </c>
      <c r="AF46" s="70">
        <f t="shared" si="19"/>
        <v>40</v>
      </c>
      <c r="AG46" s="87">
        <f t="shared" si="20"/>
        <v>2.5906735751295335E-2</v>
      </c>
    </row>
    <row r="47" spans="1:33">
      <c r="A47" s="14" t="s">
        <v>33</v>
      </c>
      <c r="B47" s="14" t="s">
        <v>122</v>
      </c>
      <c r="C47" s="14" t="s">
        <v>123</v>
      </c>
      <c r="D47" s="3">
        <v>978</v>
      </c>
      <c r="E47" s="3">
        <v>248</v>
      </c>
      <c r="F47" s="3">
        <v>393</v>
      </c>
      <c r="G47" s="58">
        <f t="shared" si="8"/>
        <v>0.40184049079754602</v>
      </c>
      <c r="H47" s="59">
        <f t="shared" si="0"/>
        <v>585</v>
      </c>
      <c r="I47" s="59">
        <f t="shared" si="1"/>
        <v>-145</v>
      </c>
      <c r="J47" s="87">
        <f t="shared" si="2"/>
        <v>-0.24786324786324787</v>
      </c>
      <c r="K47" s="3">
        <v>991</v>
      </c>
      <c r="L47" s="3">
        <v>65</v>
      </c>
      <c r="M47" s="3">
        <v>63</v>
      </c>
      <c r="N47" s="58">
        <f t="shared" si="9"/>
        <v>6.357214934409687E-2</v>
      </c>
      <c r="O47" s="59">
        <f t="shared" si="10"/>
        <v>928</v>
      </c>
      <c r="P47" s="59">
        <f t="shared" si="11"/>
        <v>2</v>
      </c>
      <c r="Q47" s="87">
        <f t="shared" si="12"/>
        <v>2.1551724137931034E-3</v>
      </c>
      <c r="R47" s="3"/>
      <c r="S47" s="3">
        <v>971</v>
      </c>
      <c r="T47" s="3">
        <v>92</v>
      </c>
      <c r="U47" s="3">
        <v>67</v>
      </c>
      <c r="V47" s="58">
        <f t="shared" si="13"/>
        <v>6.9001029866117405E-2</v>
      </c>
      <c r="W47" s="59">
        <f t="shared" si="14"/>
        <v>904</v>
      </c>
      <c r="X47" s="59">
        <f t="shared" si="15"/>
        <v>25</v>
      </c>
      <c r="Y47" s="87">
        <f t="shared" si="16"/>
        <v>2.7654867256637169E-2</v>
      </c>
      <c r="Z47" s="58"/>
      <c r="AA47" s="3">
        <v>992</v>
      </c>
      <c r="AB47" s="3">
        <v>97</v>
      </c>
      <c r="AC47" s="3">
        <v>83</v>
      </c>
      <c r="AD47" s="58">
        <f t="shared" si="17"/>
        <v>8.3669354838709672E-2</v>
      </c>
      <c r="AE47" s="59">
        <f t="shared" si="18"/>
        <v>909</v>
      </c>
      <c r="AF47" s="59">
        <f t="shared" si="19"/>
        <v>14</v>
      </c>
      <c r="AG47" s="87">
        <f t="shared" si="20"/>
        <v>1.5401540154015401E-2</v>
      </c>
    </row>
    <row r="48" spans="1:33">
      <c r="A48" s="14" t="s">
        <v>33</v>
      </c>
      <c r="B48" s="14" t="s">
        <v>114</v>
      </c>
      <c r="C48" s="14" t="s">
        <v>115</v>
      </c>
      <c r="D48" s="3">
        <v>689</v>
      </c>
      <c r="E48" s="3">
        <v>53</v>
      </c>
      <c r="F48" s="3">
        <v>82</v>
      </c>
      <c r="G48" s="58">
        <f t="shared" si="8"/>
        <v>0.11901306240928883</v>
      </c>
      <c r="H48" s="59">
        <f t="shared" si="0"/>
        <v>607</v>
      </c>
      <c r="I48" s="59">
        <f t="shared" si="1"/>
        <v>-29</v>
      </c>
      <c r="J48" s="87">
        <f t="shared" si="2"/>
        <v>-4.7775947281713346E-2</v>
      </c>
      <c r="K48" s="3">
        <v>1223</v>
      </c>
      <c r="L48" s="3">
        <v>31</v>
      </c>
      <c r="M48" s="3">
        <v>28</v>
      </c>
      <c r="N48" s="58">
        <f t="shared" si="9"/>
        <v>2.2894521668029435E-2</v>
      </c>
      <c r="O48" s="59">
        <f t="shared" si="10"/>
        <v>1195</v>
      </c>
      <c r="P48" s="59">
        <f t="shared" si="11"/>
        <v>3</v>
      </c>
      <c r="Q48" s="87">
        <f t="shared" si="12"/>
        <v>2.5104602510460251E-3</v>
      </c>
      <c r="R48" s="3"/>
      <c r="S48" s="3">
        <v>148</v>
      </c>
      <c r="T48" s="3">
        <v>70</v>
      </c>
      <c r="U48" s="3">
        <v>46</v>
      </c>
      <c r="V48" s="58">
        <f t="shared" si="13"/>
        <v>0.3108108108108108</v>
      </c>
      <c r="W48" s="59">
        <f t="shared" si="14"/>
        <v>102</v>
      </c>
      <c r="X48" s="59">
        <f t="shared" si="15"/>
        <v>24</v>
      </c>
      <c r="Y48" s="87">
        <f t="shared" si="16"/>
        <v>0.23529411764705882</v>
      </c>
      <c r="Z48" s="58"/>
      <c r="AA48" s="3">
        <v>150</v>
      </c>
      <c r="AB48" s="3">
        <v>47</v>
      </c>
      <c r="AC48" s="3">
        <v>32</v>
      </c>
      <c r="AD48" s="58">
        <f t="shared" si="17"/>
        <v>0.21333333333333335</v>
      </c>
      <c r="AE48" s="59">
        <f t="shared" si="18"/>
        <v>118</v>
      </c>
      <c r="AF48" s="59">
        <f t="shared" si="19"/>
        <v>15</v>
      </c>
      <c r="AG48" s="87">
        <f t="shared" si="20"/>
        <v>0.1271186440677966</v>
      </c>
    </row>
    <row r="49" spans="1:37" s="77" customFormat="1">
      <c r="A49" s="73" t="s">
        <v>33</v>
      </c>
      <c r="B49" s="73" t="s">
        <v>110</v>
      </c>
      <c r="C49" s="73" t="s">
        <v>111</v>
      </c>
      <c r="D49" s="74">
        <v>377</v>
      </c>
      <c r="E49" s="74">
        <v>150</v>
      </c>
      <c r="F49" s="74">
        <v>269</v>
      </c>
      <c r="G49" s="75">
        <f t="shared" si="8"/>
        <v>0.71352785145888598</v>
      </c>
      <c r="H49" s="76">
        <f t="shared" si="0"/>
        <v>108</v>
      </c>
      <c r="I49" s="76">
        <f t="shared" si="1"/>
        <v>-119</v>
      </c>
      <c r="J49" s="87">
        <f t="shared" si="2"/>
        <v>-1.1018518518518519</v>
      </c>
      <c r="K49" s="74">
        <v>639</v>
      </c>
      <c r="L49" s="74">
        <v>318</v>
      </c>
      <c r="M49" s="74">
        <v>557</v>
      </c>
      <c r="N49" s="75">
        <f t="shared" si="9"/>
        <v>0.87167449139280129</v>
      </c>
      <c r="O49" s="76">
        <f t="shared" si="10"/>
        <v>82</v>
      </c>
      <c r="P49" s="76">
        <f t="shared" si="11"/>
        <v>-239</v>
      </c>
      <c r="Q49" s="87">
        <f t="shared" si="12"/>
        <v>-2.9146341463414633</v>
      </c>
      <c r="R49" s="74"/>
      <c r="S49" s="74">
        <v>649</v>
      </c>
      <c r="T49" s="74">
        <v>559</v>
      </c>
      <c r="U49" s="74">
        <v>883</v>
      </c>
      <c r="V49" s="75">
        <f t="shared" si="13"/>
        <v>1.3605546995377504</v>
      </c>
      <c r="W49" s="76">
        <f t="shared" si="14"/>
        <v>-234</v>
      </c>
      <c r="X49" s="76">
        <f t="shared" si="15"/>
        <v>-324</v>
      </c>
      <c r="Y49" s="87">
        <f t="shared" si="16"/>
        <v>1.3846153846153846</v>
      </c>
      <c r="Z49" s="75"/>
      <c r="AA49" s="74">
        <v>639</v>
      </c>
      <c r="AB49" s="74">
        <v>456</v>
      </c>
      <c r="AC49" s="74">
        <v>656</v>
      </c>
      <c r="AD49" s="75">
        <f t="shared" si="17"/>
        <v>1.0266040688575899</v>
      </c>
      <c r="AE49" s="76">
        <f t="shared" si="18"/>
        <v>-17</v>
      </c>
      <c r="AF49" s="76">
        <f t="shared" si="19"/>
        <v>-200</v>
      </c>
      <c r="AG49" s="87">
        <f t="shared" si="20"/>
        <v>11.764705882352942</v>
      </c>
    </row>
    <row r="50" spans="1:37">
      <c r="A50" s="14" t="s">
        <v>33</v>
      </c>
      <c r="B50" s="14" t="s">
        <v>112</v>
      </c>
      <c r="C50" s="14" t="s">
        <v>113</v>
      </c>
      <c r="D50" s="3">
        <v>160</v>
      </c>
      <c r="E50" s="3">
        <v>15</v>
      </c>
      <c r="F50" s="3">
        <v>16</v>
      </c>
      <c r="G50" s="58">
        <f t="shared" si="8"/>
        <v>0.1</v>
      </c>
      <c r="H50" s="59">
        <f t="shared" si="0"/>
        <v>144</v>
      </c>
      <c r="I50" s="59">
        <f t="shared" si="1"/>
        <v>-1</v>
      </c>
      <c r="J50" s="87">
        <f t="shared" si="2"/>
        <v>-6.9444444444444441E-3</v>
      </c>
      <c r="K50" s="3">
        <v>103</v>
      </c>
      <c r="L50" s="3">
        <v>27</v>
      </c>
      <c r="M50" s="3">
        <v>37</v>
      </c>
      <c r="N50" s="58">
        <f t="shared" si="9"/>
        <v>0.35922330097087379</v>
      </c>
      <c r="O50" s="59">
        <f t="shared" si="10"/>
        <v>66</v>
      </c>
      <c r="P50" s="59">
        <f t="shared" si="11"/>
        <v>-10</v>
      </c>
      <c r="Q50" s="87">
        <f t="shared" si="12"/>
        <v>-0.15151515151515152</v>
      </c>
      <c r="R50" s="3"/>
      <c r="S50" s="3">
        <v>77</v>
      </c>
      <c r="T50" s="3">
        <v>42</v>
      </c>
      <c r="U50" s="3">
        <v>60</v>
      </c>
      <c r="V50" s="58">
        <f t="shared" si="13"/>
        <v>0.77922077922077926</v>
      </c>
      <c r="W50" s="59">
        <f t="shared" si="14"/>
        <v>17</v>
      </c>
      <c r="X50" s="59">
        <f t="shared" si="15"/>
        <v>-18</v>
      </c>
      <c r="Y50" s="87">
        <f t="shared" si="16"/>
        <v>-1.0588235294117647</v>
      </c>
      <c r="Z50" s="58"/>
      <c r="AA50" s="3">
        <v>83</v>
      </c>
      <c r="AB50" s="3">
        <v>58</v>
      </c>
      <c r="AC50" s="3">
        <v>76</v>
      </c>
      <c r="AD50" s="58">
        <f t="shared" si="17"/>
        <v>0.91566265060240959</v>
      </c>
      <c r="AE50" s="59">
        <f t="shared" si="18"/>
        <v>7</v>
      </c>
      <c r="AF50" s="59">
        <f t="shared" si="19"/>
        <v>-18</v>
      </c>
      <c r="AG50" s="87">
        <f t="shared" si="20"/>
        <v>-2.5714285714285716</v>
      </c>
    </row>
    <row r="51" spans="1:37">
      <c r="A51" s="14" t="s">
        <v>33</v>
      </c>
      <c r="B51" s="14" t="s">
        <v>82</v>
      </c>
      <c r="C51" s="14" t="s">
        <v>83</v>
      </c>
      <c r="D51" s="3">
        <v>79</v>
      </c>
      <c r="E51" s="3">
        <v>35</v>
      </c>
      <c r="F51" s="3">
        <v>59</v>
      </c>
      <c r="G51" s="58">
        <f t="shared" si="8"/>
        <v>0.74683544303797467</v>
      </c>
      <c r="H51" s="59">
        <f t="shared" si="0"/>
        <v>20</v>
      </c>
      <c r="I51" s="59">
        <f t="shared" si="1"/>
        <v>-24</v>
      </c>
      <c r="J51" s="87">
        <f>I51/H51</f>
        <v>-1.2</v>
      </c>
      <c r="K51" s="3">
        <v>20</v>
      </c>
      <c r="L51" s="3">
        <v>20</v>
      </c>
      <c r="M51" s="3">
        <v>15</v>
      </c>
      <c r="N51" s="58">
        <f t="shared" si="9"/>
        <v>0.75</v>
      </c>
      <c r="O51" s="59">
        <f t="shared" si="10"/>
        <v>5</v>
      </c>
      <c r="P51" s="59">
        <f t="shared" si="11"/>
        <v>5</v>
      </c>
      <c r="Q51" s="87">
        <f t="shared" si="12"/>
        <v>1</v>
      </c>
      <c r="R51" s="3"/>
      <c r="S51" s="3">
        <v>26</v>
      </c>
      <c r="T51" s="3">
        <v>14</v>
      </c>
      <c r="U51" s="3">
        <v>16</v>
      </c>
      <c r="V51" s="58">
        <f t="shared" si="13"/>
        <v>0.61538461538461542</v>
      </c>
      <c r="W51" s="59">
        <f t="shared" si="14"/>
        <v>10</v>
      </c>
      <c r="X51" s="59">
        <f t="shared" si="15"/>
        <v>-2</v>
      </c>
      <c r="Y51" s="87">
        <f t="shared" si="16"/>
        <v>-0.2</v>
      </c>
      <c r="Z51" s="58"/>
      <c r="AA51" s="3">
        <v>39</v>
      </c>
      <c r="AB51" s="3">
        <v>26</v>
      </c>
      <c r="AC51" s="3">
        <v>19</v>
      </c>
      <c r="AD51" s="58">
        <f t="shared" si="17"/>
        <v>0.48717948717948717</v>
      </c>
      <c r="AE51" s="59">
        <f t="shared" si="18"/>
        <v>20</v>
      </c>
      <c r="AF51" s="59">
        <f t="shared" si="19"/>
        <v>7</v>
      </c>
      <c r="AG51" s="87">
        <f t="shared" si="20"/>
        <v>0.35</v>
      </c>
    </row>
    <row r="52" spans="1:37">
      <c r="A52" s="14" t="s">
        <v>33</v>
      </c>
      <c r="B52" s="14" t="s">
        <v>128</v>
      </c>
      <c r="C52" s="14" t="s">
        <v>129</v>
      </c>
      <c r="D52" s="3">
        <v>161</v>
      </c>
      <c r="E52" s="3">
        <v>37</v>
      </c>
      <c r="F52" s="3">
        <v>57</v>
      </c>
      <c r="G52" s="58">
        <f t="shared" si="8"/>
        <v>0.35403726708074534</v>
      </c>
      <c r="H52" s="59">
        <f t="shared" si="0"/>
        <v>104</v>
      </c>
      <c r="I52" s="59">
        <f t="shared" si="1"/>
        <v>-20</v>
      </c>
      <c r="J52" s="87">
        <f>I52/H52</f>
        <v>-0.19230769230769232</v>
      </c>
      <c r="K52" s="3">
        <v>176</v>
      </c>
      <c r="L52" s="3">
        <v>35</v>
      </c>
      <c r="M52" s="3">
        <v>26</v>
      </c>
      <c r="N52" s="58">
        <f t="shared" si="9"/>
        <v>0.14772727272727273</v>
      </c>
      <c r="O52" s="59">
        <f t="shared" si="10"/>
        <v>150</v>
      </c>
      <c r="P52" s="59">
        <f t="shared" si="11"/>
        <v>9</v>
      </c>
      <c r="Q52" s="87">
        <f t="shared" si="12"/>
        <v>0.06</v>
      </c>
      <c r="R52" s="3"/>
      <c r="S52" s="3">
        <v>159</v>
      </c>
      <c r="T52" s="3">
        <v>37</v>
      </c>
      <c r="U52" s="3">
        <v>38</v>
      </c>
      <c r="V52" s="58">
        <f t="shared" si="13"/>
        <v>0.2389937106918239</v>
      </c>
      <c r="W52" s="59">
        <f t="shared" si="14"/>
        <v>121</v>
      </c>
      <c r="X52" s="59">
        <f t="shared" si="15"/>
        <v>-1</v>
      </c>
      <c r="Y52" s="87">
        <f t="shared" si="16"/>
        <v>-8.2644628099173556E-3</v>
      </c>
      <c r="Z52" s="58"/>
      <c r="AA52" s="3">
        <v>161</v>
      </c>
      <c r="AB52" s="3">
        <v>46</v>
      </c>
      <c r="AC52" s="3">
        <v>45</v>
      </c>
      <c r="AD52" s="58">
        <f t="shared" si="17"/>
        <v>0.27950310559006208</v>
      </c>
      <c r="AE52" s="59">
        <f t="shared" si="18"/>
        <v>116</v>
      </c>
      <c r="AF52" s="59">
        <f t="shared" si="19"/>
        <v>1</v>
      </c>
      <c r="AG52" s="87">
        <f t="shared" si="20"/>
        <v>8.6206896551724137E-3</v>
      </c>
    </row>
    <row r="53" spans="1:37">
      <c r="A53" s="14" t="s">
        <v>33</v>
      </c>
      <c r="B53" s="14" t="s">
        <v>102</v>
      </c>
      <c r="C53" s="14" t="s">
        <v>103</v>
      </c>
      <c r="D53" s="3">
        <v>363</v>
      </c>
      <c r="E53" s="3">
        <v>42</v>
      </c>
      <c r="F53" s="3">
        <v>66</v>
      </c>
      <c r="G53" s="58">
        <f t="shared" si="8"/>
        <v>0.18181818181818182</v>
      </c>
      <c r="H53" s="59">
        <f t="shared" si="0"/>
        <v>297</v>
      </c>
      <c r="I53" s="59">
        <f t="shared" si="1"/>
        <v>-24</v>
      </c>
      <c r="J53" s="87">
        <f t="shared" si="2"/>
        <v>-8.0808080808080815E-2</v>
      </c>
      <c r="K53" s="3">
        <v>372</v>
      </c>
      <c r="L53" s="3">
        <v>19</v>
      </c>
      <c r="M53" s="3">
        <v>24</v>
      </c>
      <c r="N53" s="58">
        <f t="shared" si="9"/>
        <v>6.4516129032258063E-2</v>
      </c>
      <c r="O53" s="59">
        <f t="shared" si="10"/>
        <v>348</v>
      </c>
      <c r="P53" s="59">
        <f t="shared" si="11"/>
        <v>-5</v>
      </c>
      <c r="Q53" s="87">
        <f t="shared" si="12"/>
        <v>-1.4367816091954023E-2</v>
      </c>
      <c r="R53" s="3"/>
      <c r="S53" s="3">
        <v>330</v>
      </c>
      <c r="T53" s="3">
        <v>26</v>
      </c>
      <c r="U53" s="3">
        <v>25</v>
      </c>
      <c r="V53" s="58">
        <f t="shared" si="13"/>
        <v>7.575757575757576E-2</v>
      </c>
      <c r="W53" s="59">
        <f t="shared" si="14"/>
        <v>305</v>
      </c>
      <c r="X53" s="59">
        <f t="shared" si="15"/>
        <v>1</v>
      </c>
      <c r="Y53" s="87">
        <f t="shared" si="16"/>
        <v>3.2786885245901639E-3</v>
      </c>
      <c r="Z53" s="58"/>
      <c r="AA53" s="3">
        <v>279</v>
      </c>
      <c r="AB53" s="3">
        <v>23</v>
      </c>
      <c r="AC53" s="3">
        <v>33</v>
      </c>
      <c r="AD53" s="58">
        <f t="shared" si="17"/>
        <v>0.11827956989247312</v>
      </c>
      <c r="AE53" s="59">
        <f t="shared" si="18"/>
        <v>246</v>
      </c>
      <c r="AF53" s="59">
        <f t="shared" si="19"/>
        <v>-10</v>
      </c>
      <c r="AG53" s="87">
        <f t="shared" si="20"/>
        <v>-4.065040650406504E-2</v>
      </c>
    </row>
    <row r="54" spans="1:37">
      <c r="A54" s="14" t="s">
        <v>33</v>
      </c>
      <c r="B54" s="14" t="s">
        <v>38</v>
      </c>
      <c r="C54" s="14" t="s">
        <v>39</v>
      </c>
      <c r="D54" s="3">
        <v>454</v>
      </c>
      <c r="E54" s="3">
        <v>23</v>
      </c>
      <c r="F54" s="3">
        <v>24</v>
      </c>
      <c r="G54" s="58">
        <f t="shared" si="8"/>
        <v>5.2863436123348019E-2</v>
      </c>
      <c r="H54" s="59">
        <f t="shared" si="0"/>
        <v>430</v>
      </c>
      <c r="I54" s="59">
        <f t="shared" si="1"/>
        <v>-1</v>
      </c>
      <c r="J54" s="87">
        <f t="shared" si="2"/>
        <v>-2.3255813953488372E-3</v>
      </c>
      <c r="K54" s="3">
        <v>555</v>
      </c>
      <c r="L54" s="3">
        <v>23</v>
      </c>
      <c r="M54" s="3">
        <v>31</v>
      </c>
      <c r="N54" s="58">
        <f t="shared" si="9"/>
        <v>5.5855855855855854E-2</v>
      </c>
      <c r="O54" s="59">
        <f t="shared" si="10"/>
        <v>524</v>
      </c>
      <c r="P54" s="59">
        <f t="shared" si="11"/>
        <v>-8</v>
      </c>
      <c r="Q54" s="87">
        <f t="shared" si="12"/>
        <v>-1.5267175572519083E-2</v>
      </c>
      <c r="R54" s="3"/>
      <c r="S54" s="3">
        <v>559</v>
      </c>
      <c r="T54" s="3">
        <v>33</v>
      </c>
      <c r="U54" s="3">
        <v>35</v>
      </c>
      <c r="V54" s="58">
        <f t="shared" si="13"/>
        <v>6.2611806797853303E-2</v>
      </c>
      <c r="W54" s="59">
        <f t="shared" si="14"/>
        <v>524</v>
      </c>
      <c r="X54" s="59">
        <f t="shared" si="15"/>
        <v>-2</v>
      </c>
      <c r="Y54" s="87">
        <f t="shared" si="16"/>
        <v>-3.8167938931297708E-3</v>
      </c>
      <c r="Z54" s="58"/>
      <c r="AA54" s="3">
        <v>505</v>
      </c>
      <c r="AB54" s="3">
        <v>29</v>
      </c>
      <c r="AC54" s="3">
        <v>32</v>
      </c>
      <c r="AD54" s="58">
        <f t="shared" si="17"/>
        <v>6.3366336633663367E-2</v>
      </c>
      <c r="AE54" s="59">
        <f t="shared" si="18"/>
        <v>473</v>
      </c>
      <c r="AF54" s="59">
        <f t="shared" si="19"/>
        <v>-3</v>
      </c>
      <c r="AG54" s="87">
        <f t="shared" si="20"/>
        <v>-6.3424947145877377E-3</v>
      </c>
    </row>
    <row r="55" spans="1:37">
      <c r="A55" s="14" t="s">
        <v>33</v>
      </c>
      <c r="B55" s="14" t="s">
        <v>64</v>
      </c>
      <c r="C55" s="14" t="s">
        <v>65</v>
      </c>
      <c r="D55" s="3">
        <v>215</v>
      </c>
      <c r="E55" s="3">
        <v>11</v>
      </c>
      <c r="F55" s="3">
        <v>18</v>
      </c>
      <c r="G55" s="58">
        <f t="shared" si="8"/>
        <v>8.3720930232558138E-2</v>
      </c>
      <c r="H55" s="59">
        <f t="shared" si="0"/>
        <v>197</v>
      </c>
      <c r="I55" s="59">
        <f t="shared" si="1"/>
        <v>-7</v>
      </c>
      <c r="J55" s="87">
        <f t="shared" si="2"/>
        <v>-3.553299492385787E-2</v>
      </c>
      <c r="K55" s="3">
        <v>245</v>
      </c>
      <c r="L55" s="3">
        <v>53</v>
      </c>
      <c r="M55" s="3">
        <v>28</v>
      </c>
      <c r="N55" s="58">
        <f t="shared" si="9"/>
        <v>0.11428571428571428</v>
      </c>
      <c r="O55" s="59">
        <f t="shared" si="10"/>
        <v>217</v>
      </c>
      <c r="P55" s="59">
        <f t="shared" si="11"/>
        <v>25</v>
      </c>
      <c r="Q55" s="87">
        <f t="shared" si="12"/>
        <v>0.1152073732718894</v>
      </c>
      <c r="R55" s="3"/>
      <c r="S55" s="3">
        <v>96</v>
      </c>
      <c r="T55" s="3">
        <v>42</v>
      </c>
      <c r="U55" s="3">
        <v>36</v>
      </c>
      <c r="V55" s="58">
        <f t="shared" si="13"/>
        <v>0.375</v>
      </c>
      <c r="W55" s="59">
        <f t="shared" si="14"/>
        <v>60</v>
      </c>
      <c r="X55" s="59">
        <f t="shared" si="15"/>
        <v>6</v>
      </c>
      <c r="Y55" s="87">
        <f t="shared" si="16"/>
        <v>0.1</v>
      </c>
      <c r="Z55" s="58"/>
      <c r="AA55" s="3">
        <v>104</v>
      </c>
      <c r="AB55" s="3">
        <v>34</v>
      </c>
      <c r="AC55" s="3">
        <v>25</v>
      </c>
      <c r="AD55" s="58">
        <f t="shared" si="17"/>
        <v>0.24038461538461539</v>
      </c>
      <c r="AE55" s="59">
        <f t="shared" si="18"/>
        <v>79</v>
      </c>
      <c r="AF55" s="59">
        <f t="shared" si="19"/>
        <v>9</v>
      </c>
      <c r="AG55" s="87">
        <f t="shared" si="20"/>
        <v>0.11392405063291139</v>
      </c>
    </row>
    <row r="56" spans="1:37">
      <c r="A56" s="14" t="s">
        <v>33</v>
      </c>
      <c r="B56" s="14" t="s">
        <v>44</v>
      </c>
      <c r="C56" s="14" t="s">
        <v>45</v>
      </c>
      <c r="D56" s="3">
        <v>12</v>
      </c>
      <c r="E56" s="3">
        <v>4</v>
      </c>
      <c r="F56" s="3">
        <v>4</v>
      </c>
      <c r="G56" s="58">
        <f t="shared" si="8"/>
        <v>0.33333333333333331</v>
      </c>
      <c r="H56" s="59">
        <f t="shared" si="0"/>
        <v>8</v>
      </c>
      <c r="I56" s="59">
        <f t="shared" si="1"/>
        <v>0</v>
      </c>
      <c r="J56" s="87">
        <f t="shared" si="2"/>
        <v>0</v>
      </c>
      <c r="K56" s="3">
        <v>59</v>
      </c>
      <c r="L56" s="3">
        <v>11</v>
      </c>
      <c r="M56" s="3">
        <v>12</v>
      </c>
      <c r="N56" s="58">
        <f t="shared" si="9"/>
        <v>0.20338983050847459</v>
      </c>
      <c r="O56" s="59">
        <f t="shared" si="10"/>
        <v>47</v>
      </c>
      <c r="P56" s="59">
        <f t="shared" si="11"/>
        <v>-1</v>
      </c>
      <c r="Q56" s="87">
        <f t="shared" si="12"/>
        <v>-2.1276595744680851E-2</v>
      </c>
      <c r="R56" s="3"/>
      <c r="S56" s="3">
        <v>57</v>
      </c>
      <c r="T56" s="3">
        <v>19</v>
      </c>
      <c r="U56" s="3">
        <v>13</v>
      </c>
      <c r="V56" s="58">
        <f t="shared" si="13"/>
        <v>0.22807017543859648</v>
      </c>
      <c r="W56" s="59">
        <f t="shared" si="14"/>
        <v>44</v>
      </c>
      <c r="X56" s="59">
        <f t="shared" si="15"/>
        <v>6</v>
      </c>
      <c r="Y56" s="87">
        <f t="shared" si="16"/>
        <v>0.13636363636363635</v>
      </c>
      <c r="Z56" s="58"/>
      <c r="AA56" s="3">
        <v>55</v>
      </c>
      <c r="AB56" s="3">
        <v>19</v>
      </c>
      <c r="AC56" s="3">
        <v>16</v>
      </c>
      <c r="AD56" s="58">
        <f t="shared" si="17"/>
        <v>0.29090909090909089</v>
      </c>
      <c r="AE56" s="59">
        <f t="shared" si="18"/>
        <v>39</v>
      </c>
      <c r="AF56" s="59">
        <f t="shared" si="19"/>
        <v>3</v>
      </c>
      <c r="AG56" s="87">
        <f t="shared" si="20"/>
        <v>7.6923076923076927E-2</v>
      </c>
    </row>
    <row r="57" spans="1:37">
      <c r="A57" s="14" t="s">
        <v>33</v>
      </c>
      <c r="B57" s="14" t="s">
        <v>132</v>
      </c>
      <c r="C57" s="14" t="s">
        <v>133</v>
      </c>
      <c r="D57" s="3">
        <v>500</v>
      </c>
      <c r="E57" s="3">
        <v>86</v>
      </c>
      <c r="F57" s="3">
        <v>89</v>
      </c>
      <c r="G57" s="58">
        <f t="shared" si="8"/>
        <v>0.17799999999999999</v>
      </c>
      <c r="H57" s="59">
        <f t="shared" si="0"/>
        <v>411</v>
      </c>
      <c r="I57" s="59">
        <f t="shared" si="1"/>
        <v>-3</v>
      </c>
      <c r="J57" s="87">
        <f t="shared" si="2"/>
        <v>-7.2992700729927005E-3</v>
      </c>
      <c r="K57" s="3">
        <v>707</v>
      </c>
      <c r="L57" s="3">
        <v>89</v>
      </c>
      <c r="M57" s="3">
        <v>56</v>
      </c>
      <c r="N57" s="58">
        <f t="shared" si="9"/>
        <v>7.9207920792079209E-2</v>
      </c>
      <c r="O57" s="59">
        <f t="shared" si="10"/>
        <v>651</v>
      </c>
      <c r="P57" s="59">
        <f t="shared" si="11"/>
        <v>33</v>
      </c>
      <c r="Q57" s="87">
        <f t="shared" si="12"/>
        <v>5.0691244239631339E-2</v>
      </c>
      <c r="R57" s="3"/>
      <c r="S57" s="3">
        <v>330</v>
      </c>
      <c r="T57" s="3">
        <v>111</v>
      </c>
      <c r="U57" s="3">
        <v>60</v>
      </c>
      <c r="V57" s="58">
        <f t="shared" si="13"/>
        <v>0.18181818181818182</v>
      </c>
      <c r="W57" s="59">
        <f t="shared" si="14"/>
        <v>270</v>
      </c>
      <c r="X57" s="59">
        <f t="shared" si="15"/>
        <v>51</v>
      </c>
      <c r="Y57" s="87">
        <f t="shared" si="16"/>
        <v>0.18888888888888888</v>
      </c>
      <c r="Z57" s="58"/>
      <c r="AA57" s="3">
        <v>420</v>
      </c>
      <c r="AB57" s="3">
        <v>99</v>
      </c>
      <c r="AC57" s="3">
        <v>75</v>
      </c>
      <c r="AD57" s="58">
        <f t="shared" si="17"/>
        <v>0.17857142857142858</v>
      </c>
      <c r="AE57" s="59">
        <f t="shared" si="18"/>
        <v>345</v>
      </c>
      <c r="AF57" s="59">
        <f t="shared" si="19"/>
        <v>24</v>
      </c>
      <c r="AG57" s="87">
        <f t="shared" si="20"/>
        <v>6.9565217391304349E-2</v>
      </c>
    </row>
    <row r="58" spans="1:37">
      <c r="A58" s="14" t="s">
        <v>33</v>
      </c>
      <c r="B58" s="14" t="s">
        <v>140</v>
      </c>
      <c r="C58" s="14" t="s">
        <v>141</v>
      </c>
      <c r="D58" s="3">
        <v>468</v>
      </c>
      <c r="E58" s="3">
        <v>26</v>
      </c>
      <c r="F58" s="3">
        <v>18</v>
      </c>
      <c r="G58" s="58">
        <f t="shared" si="8"/>
        <v>3.8461538461538464E-2</v>
      </c>
      <c r="H58" s="59">
        <f>D58-F58</f>
        <v>450</v>
      </c>
      <c r="I58" s="59">
        <f>E58-F58</f>
        <v>8</v>
      </c>
      <c r="J58" s="87">
        <f>I58/H58</f>
        <v>1.7777777777777778E-2</v>
      </c>
      <c r="K58" s="3">
        <v>583</v>
      </c>
      <c r="L58" s="3">
        <v>45</v>
      </c>
      <c r="M58" s="3">
        <v>50</v>
      </c>
      <c r="N58" s="58">
        <f t="shared" si="9"/>
        <v>8.5763293310463118E-2</v>
      </c>
      <c r="O58" s="59">
        <f t="shared" si="10"/>
        <v>533</v>
      </c>
      <c r="P58" s="59">
        <f t="shared" si="11"/>
        <v>-5</v>
      </c>
      <c r="Q58" s="87">
        <f t="shared" si="12"/>
        <v>-9.3808630393996256E-3</v>
      </c>
      <c r="R58" s="3"/>
      <c r="S58" s="3">
        <v>519</v>
      </c>
      <c r="T58" s="3">
        <v>64</v>
      </c>
      <c r="U58" s="3">
        <v>40</v>
      </c>
      <c r="V58" s="58">
        <f t="shared" si="13"/>
        <v>7.7071290944123308E-2</v>
      </c>
      <c r="W58" s="59">
        <f t="shared" si="14"/>
        <v>479</v>
      </c>
      <c r="X58" s="59">
        <f t="shared" si="15"/>
        <v>24</v>
      </c>
      <c r="Y58" s="87">
        <f t="shared" si="16"/>
        <v>5.0104384133611693E-2</v>
      </c>
      <c r="Z58" s="58"/>
      <c r="AA58" s="3">
        <v>546</v>
      </c>
      <c r="AB58" s="3">
        <v>53</v>
      </c>
      <c r="AC58" s="3">
        <v>42</v>
      </c>
      <c r="AD58" s="58">
        <f t="shared" si="17"/>
        <v>7.6923076923076927E-2</v>
      </c>
      <c r="AE58" s="59">
        <f t="shared" si="18"/>
        <v>504</v>
      </c>
      <c r="AF58" s="59">
        <f t="shared" si="19"/>
        <v>11</v>
      </c>
      <c r="AG58" s="87">
        <f t="shared" si="20"/>
        <v>2.1825396825396824E-2</v>
      </c>
    </row>
    <row r="59" spans="1:37">
      <c r="A59" s="14" t="s">
        <v>33</v>
      </c>
      <c r="B59" s="14" t="s">
        <v>54</v>
      </c>
      <c r="C59" s="14" t="s">
        <v>55</v>
      </c>
      <c r="D59" s="3">
        <v>468</v>
      </c>
      <c r="E59" s="3">
        <v>29</v>
      </c>
      <c r="F59" s="3">
        <v>33</v>
      </c>
      <c r="G59" s="58">
        <f t="shared" si="8"/>
        <v>7.0512820512820512E-2</v>
      </c>
      <c r="H59" s="59">
        <f t="shared" ref="H59:H94" si="21">D59-F59</f>
        <v>435</v>
      </c>
      <c r="I59" s="59">
        <f t="shared" ref="I59:I94" si="22">E59-F59</f>
        <v>-4</v>
      </c>
      <c r="J59" s="87">
        <f t="shared" ref="J59:J94" si="23">I59/H59</f>
        <v>-9.1954022988505746E-3</v>
      </c>
      <c r="K59" s="3">
        <v>687</v>
      </c>
      <c r="L59" s="3">
        <v>27</v>
      </c>
      <c r="M59" s="3">
        <v>43</v>
      </c>
      <c r="N59" s="58">
        <f t="shared" si="9"/>
        <v>6.2590975254730716E-2</v>
      </c>
      <c r="O59" s="59">
        <f t="shared" si="10"/>
        <v>644</v>
      </c>
      <c r="P59" s="59">
        <f t="shared" si="11"/>
        <v>-16</v>
      </c>
      <c r="Q59" s="87">
        <f t="shared" si="12"/>
        <v>-2.4844720496894408E-2</v>
      </c>
      <c r="R59" s="3"/>
      <c r="S59" s="3">
        <v>787</v>
      </c>
      <c r="T59" s="3">
        <v>51</v>
      </c>
      <c r="U59" s="3">
        <v>49</v>
      </c>
      <c r="V59" s="58">
        <f t="shared" si="13"/>
        <v>6.2261753494282084E-2</v>
      </c>
      <c r="W59" s="59">
        <f t="shared" si="14"/>
        <v>738</v>
      </c>
      <c r="X59" s="59">
        <f t="shared" si="15"/>
        <v>2</v>
      </c>
      <c r="Y59" s="87">
        <f t="shared" si="16"/>
        <v>2.7100271002710027E-3</v>
      </c>
      <c r="Z59" s="58"/>
      <c r="AA59" s="3">
        <v>779</v>
      </c>
      <c r="AB59" s="3">
        <v>50</v>
      </c>
      <c r="AC59" s="3">
        <v>64</v>
      </c>
      <c r="AD59" s="58">
        <f t="shared" si="17"/>
        <v>8.2156611039794603E-2</v>
      </c>
      <c r="AE59" s="59">
        <f t="shared" si="18"/>
        <v>715</v>
      </c>
      <c r="AF59" s="59">
        <f t="shared" si="19"/>
        <v>-14</v>
      </c>
      <c r="AG59" s="87">
        <f t="shared" si="20"/>
        <v>-1.9580419580419582E-2</v>
      </c>
    </row>
    <row r="60" spans="1:37">
      <c r="A60" s="14" t="s">
        <v>33</v>
      </c>
      <c r="B60" s="14" t="s">
        <v>60</v>
      </c>
      <c r="C60" s="14" t="s">
        <v>61</v>
      </c>
      <c r="D60" s="3">
        <v>189</v>
      </c>
      <c r="E60" s="3">
        <v>62</v>
      </c>
      <c r="F60" s="3">
        <v>108</v>
      </c>
      <c r="G60" s="58">
        <f t="shared" si="8"/>
        <v>0.5714285714285714</v>
      </c>
      <c r="H60" s="59">
        <f t="shared" si="21"/>
        <v>81</v>
      </c>
      <c r="I60" s="59">
        <f t="shared" si="22"/>
        <v>-46</v>
      </c>
      <c r="J60" s="87">
        <f t="shared" si="23"/>
        <v>-0.5679012345679012</v>
      </c>
      <c r="K60" s="3">
        <v>257</v>
      </c>
      <c r="L60" s="3">
        <v>81</v>
      </c>
      <c r="M60" s="3">
        <v>68</v>
      </c>
      <c r="N60" s="58">
        <f t="shared" si="9"/>
        <v>0.26459143968871596</v>
      </c>
      <c r="O60" s="59">
        <f t="shared" si="10"/>
        <v>189</v>
      </c>
      <c r="P60" s="59">
        <f t="shared" si="11"/>
        <v>13</v>
      </c>
      <c r="Q60" s="87">
        <f t="shared" si="12"/>
        <v>6.8783068783068779E-2</v>
      </c>
      <c r="R60" s="3"/>
      <c r="S60" s="3">
        <v>112</v>
      </c>
      <c r="T60" s="3">
        <v>30</v>
      </c>
      <c r="U60" s="3">
        <v>11</v>
      </c>
      <c r="V60" s="58">
        <f t="shared" si="13"/>
        <v>9.8214285714285712E-2</v>
      </c>
      <c r="W60" s="59">
        <f t="shared" si="14"/>
        <v>101</v>
      </c>
      <c r="X60" s="59">
        <f t="shared" si="15"/>
        <v>19</v>
      </c>
      <c r="Y60" s="87">
        <f t="shared" si="16"/>
        <v>0.18811881188118812</v>
      </c>
      <c r="Z60" s="58"/>
      <c r="AA60" s="3">
        <v>82</v>
      </c>
      <c r="AB60" s="3">
        <v>23</v>
      </c>
      <c r="AC60" s="3">
        <v>13</v>
      </c>
      <c r="AD60" s="58">
        <f t="shared" si="17"/>
        <v>0.15853658536585366</v>
      </c>
      <c r="AE60" s="59">
        <f t="shared" si="18"/>
        <v>69</v>
      </c>
      <c r="AF60" s="59">
        <f t="shared" si="19"/>
        <v>10</v>
      </c>
      <c r="AG60" s="87">
        <f t="shared" si="20"/>
        <v>0.14492753623188406</v>
      </c>
    </row>
    <row r="61" spans="1:37">
      <c r="A61" s="14" t="s">
        <v>33</v>
      </c>
      <c r="B61" s="14" t="s">
        <v>142</v>
      </c>
      <c r="C61" s="14" t="s">
        <v>143</v>
      </c>
      <c r="D61" s="3">
        <v>298</v>
      </c>
      <c r="E61" s="3">
        <v>12</v>
      </c>
      <c r="F61" s="3">
        <v>10</v>
      </c>
      <c r="G61" s="58">
        <f t="shared" si="8"/>
        <v>3.3557046979865772E-2</v>
      </c>
      <c r="H61" s="59">
        <f t="shared" si="21"/>
        <v>288</v>
      </c>
      <c r="I61" s="59">
        <f t="shared" si="22"/>
        <v>2</v>
      </c>
      <c r="J61" s="87">
        <f t="shared" si="23"/>
        <v>6.9444444444444441E-3</v>
      </c>
      <c r="K61" s="3">
        <v>271</v>
      </c>
      <c r="L61" s="3">
        <v>34</v>
      </c>
      <c r="M61" s="3">
        <v>23</v>
      </c>
      <c r="N61" s="58">
        <f t="shared" si="9"/>
        <v>8.4870848708487087E-2</v>
      </c>
      <c r="O61" s="59">
        <f t="shared" si="10"/>
        <v>248</v>
      </c>
      <c r="P61" s="59">
        <f t="shared" si="11"/>
        <v>11</v>
      </c>
      <c r="Q61" s="87">
        <f t="shared" si="12"/>
        <v>4.4354838709677422E-2</v>
      </c>
      <c r="R61" s="3"/>
      <c r="S61" s="3">
        <v>152</v>
      </c>
      <c r="T61" s="3">
        <v>49</v>
      </c>
      <c r="U61" s="3">
        <v>15</v>
      </c>
      <c r="V61" s="58">
        <f t="shared" si="13"/>
        <v>9.8684210526315791E-2</v>
      </c>
      <c r="W61" s="59">
        <f t="shared" si="14"/>
        <v>137</v>
      </c>
      <c r="X61" s="59">
        <f t="shared" si="15"/>
        <v>34</v>
      </c>
      <c r="Y61" s="87">
        <f t="shared" si="16"/>
        <v>0.24817518248175183</v>
      </c>
      <c r="Z61" s="58"/>
      <c r="AA61" s="3">
        <v>180</v>
      </c>
      <c r="AB61" s="3">
        <v>41</v>
      </c>
      <c r="AC61" s="3">
        <v>11</v>
      </c>
      <c r="AD61" s="58">
        <f t="shared" si="17"/>
        <v>6.1111111111111109E-2</v>
      </c>
      <c r="AE61" s="59">
        <f t="shared" si="18"/>
        <v>169</v>
      </c>
      <c r="AF61" s="59">
        <f t="shared" si="19"/>
        <v>30</v>
      </c>
      <c r="AG61" s="87">
        <f t="shared" si="20"/>
        <v>0.17751479289940827</v>
      </c>
    </row>
    <row r="62" spans="1:37">
      <c r="A62" s="14" t="s">
        <v>33</v>
      </c>
      <c r="B62" s="14" t="s">
        <v>124</v>
      </c>
      <c r="C62" s="14" t="s">
        <v>125</v>
      </c>
      <c r="D62" s="3">
        <v>449</v>
      </c>
      <c r="E62" s="3">
        <v>11</v>
      </c>
      <c r="F62" s="3">
        <v>9</v>
      </c>
      <c r="G62" s="58">
        <f t="shared" si="8"/>
        <v>2.0044543429844099E-2</v>
      </c>
      <c r="H62" s="59">
        <f t="shared" si="21"/>
        <v>440</v>
      </c>
      <c r="I62" s="59">
        <f t="shared" si="22"/>
        <v>2</v>
      </c>
      <c r="J62" s="87">
        <f t="shared" si="23"/>
        <v>4.5454545454545452E-3</v>
      </c>
      <c r="K62" s="3">
        <v>609</v>
      </c>
      <c r="L62" s="3">
        <v>46</v>
      </c>
      <c r="M62" s="3">
        <v>37</v>
      </c>
      <c r="N62" s="58">
        <f t="shared" si="9"/>
        <v>6.0755336617405585E-2</v>
      </c>
      <c r="O62" s="59">
        <f t="shared" si="10"/>
        <v>572</v>
      </c>
      <c r="P62" s="59">
        <f t="shared" si="11"/>
        <v>9</v>
      </c>
      <c r="Q62" s="87">
        <f t="shared" si="12"/>
        <v>1.5734265734265736E-2</v>
      </c>
      <c r="R62" s="3"/>
      <c r="S62" s="3">
        <v>770</v>
      </c>
      <c r="T62" s="3">
        <v>48</v>
      </c>
      <c r="U62" s="3">
        <v>16</v>
      </c>
      <c r="V62" s="58">
        <f t="shared" si="13"/>
        <v>2.0779220779220779E-2</v>
      </c>
      <c r="W62" s="59">
        <f t="shared" si="14"/>
        <v>754</v>
      </c>
      <c r="X62" s="59">
        <f t="shared" si="15"/>
        <v>32</v>
      </c>
      <c r="Y62" s="87">
        <f t="shared" si="16"/>
        <v>4.2440318302387266E-2</v>
      </c>
      <c r="Z62" s="58"/>
      <c r="AA62" s="3">
        <v>692</v>
      </c>
      <c r="AB62" s="3">
        <v>67</v>
      </c>
      <c r="AC62" s="3">
        <v>19</v>
      </c>
      <c r="AD62" s="58">
        <f t="shared" si="17"/>
        <v>2.7456647398843931E-2</v>
      </c>
      <c r="AE62" s="59">
        <f t="shared" si="18"/>
        <v>673</v>
      </c>
      <c r="AF62" s="59">
        <f t="shared" si="19"/>
        <v>48</v>
      </c>
      <c r="AG62" s="87">
        <f t="shared" si="20"/>
        <v>7.1322436849925702E-2</v>
      </c>
    </row>
    <row r="63" spans="1:37">
      <c r="A63" s="14" t="s">
        <v>33</v>
      </c>
      <c r="B63" s="14" t="s">
        <v>104</v>
      </c>
      <c r="C63" s="14" t="s">
        <v>105</v>
      </c>
      <c r="D63" s="3">
        <v>167</v>
      </c>
      <c r="E63" s="3">
        <v>39</v>
      </c>
      <c r="F63" s="3">
        <v>48</v>
      </c>
      <c r="G63" s="58">
        <f t="shared" si="8"/>
        <v>0.28742514970059879</v>
      </c>
      <c r="H63" s="59">
        <f t="shared" si="21"/>
        <v>119</v>
      </c>
      <c r="I63" s="59">
        <f t="shared" si="22"/>
        <v>-9</v>
      </c>
      <c r="J63" s="87">
        <f t="shared" si="23"/>
        <v>-7.5630252100840331E-2</v>
      </c>
      <c r="K63" s="3">
        <v>140</v>
      </c>
      <c r="L63" s="3">
        <v>55</v>
      </c>
      <c r="M63" s="3">
        <v>58</v>
      </c>
      <c r="N63" s="58">
        <f t="shared" si="9"/>
        <v>0.41428571428571431</v>
      </c>
      <c r="O63" s="59">
        <f t="shared" si="10"/>
        <v>82</v>
      </c>
      <c r="P63" s="59">
        <f t="shared" si="11"/>
        <v>-3</v>
      </c>
      <c r="Q63" s="87">
        <f t="shared" si="12"/>
        <v>-3.6585365853658534E-2</v>
      </c>
      <c r="R63" s="3"/>
      <c r="S63" s="3">
        <v>86</v>
      </c>
      <c r="T63" s="3">
        <v>59</v>
      </c>
      <c r="U63" s="3">
        <v>58</v>
      </c>
      <c r="V63" s="58">
        <f t="shared" si="13"/>
        <v>0.67441860465116277</v>
      </c>
      <c r="W63" s="59">
        <f t="shared" si="14"/>
        <v>28</v>
      </c>
      <c r="X63" s="59">
        <f t="shared" si="15"/>
        <v>1</v>
      </c>
      <c r="Y63" s="87">
        <f t="shared" si="16"/>
        <v>3.5714285714285712E-2</v>
      </c>
      <c r="Z63" s="58"/>
      <c r="AA63" s="3">
        <v>134</v>
      </c>
      <c r="AB63" s="3">
        <v>70</v>
      </c>
      <c r="AC63" s="3">
        <v>78</v>
      </c>
      <c r="AD63" s="58">
        <f t="shared" si="17"/>
        <v>0.58208955223880599</v>
      </c>
      <c r="AE63" s="59">
        <f t="shared" si="18"/>
        <v>56</v>
      </c>
      <c r="AF63" s="59">
        <f t="shared" si="19"/>
        <v>-8</v>
      </c>
      <c r="AG63" s="87">
        <f t="shared" si="20"/>
        <v>-0.14285714285714285</v>
      </c>
      <c r="AH63" t="s">
        <v>292</v>
      </c>
      <c r="AI63" t="s">
        <v>293</v>
      </c>
      <c r="AJ63" t="s">
        <v>294</v>
      </c>
      <c r="AK63" t="s">
        <v>295</v>
      </c>
    </row>
    <row r="64" spans="1:37">
      <c r="A64" s="14" t="s">
        <v>33</v>
      </c>
      <c r="B64" s="14" t="s">
        <v>78</v>
      </c>
      <c r="C64" s="14" t="s">
        <v>79</v>
      </c>
      <c r="D64" s="3">
        <v>46</v>
      </c>
      <c r="E64" s="3">
        <v>2</v>
      </c>
      <c r="F64" s="3">
        <v>6</v>
      </c>
      <c r="G64" s="58">
        <f t="shared" si="8"/>
        <v>0.13043478260869565</v>
      </c>
      <c r="H64" s="59">
        <f t="shared" si="21"/>
        <v>40</v>
      </c>
      <c r="I64" s="59">
        <f t="shared" si="22"/>
        <v>-4</v>
      </c>
      <c r="J64" s="87">
        <f t="shared" si="23"/>
        <v>-0.1</v>
      </c>
      <c r="K64" s="3">
        <v>35</v>
      </c>
      <c r="L64" s="3">
        <v>13</v>
      </c>
      <c r="M64" s="3">
        <v>22</v>
      </c>
      <c r="N64" s="58">
        <f t="shared" si="9"/>
        <v>0.62857142857142856</v>
      </c>
      <c r="O64" s="59">
        <f t="shared" si="10"/>
        <v>13</v>
      </c>
      <c r="P64" s="59">
        <f t="shared" si="11"/>
        <v>-9</v>
      </c>
      <c r="Q64" s="87">
        <f t="shared" si="12"/>
        <v>-0.69230769230769229</v>
      </c>
      <c r="R64" s="3"/>
      <c r="S64" s="3">
        <v>36</v>
      </c>
      <c r="T64" s="3">
        <v>16</v>
      </c>
      <c r="U64" s="3">
        <v>28</v>
      </c>
      <c r="V64" s="58">
        <f t="shared" si="13"/>
        <v>0.77777777777777779</v>
      </c>
      <c r="W64" s="59">
        <f t="shared" si="14"/>
        <v>8</v>
      </c>
      <c r="X64" s="59">
        <f t="shared" si="15"/>
        <v>-12</v>
      </c>
      <c r="Y64" s="87">
        <f t="shared" si="16"/>
        <v>-1.5</v>
      </c>
      <c r="Z64" s="58"/>
      <c r="AA64" s="3">
        <v>43</v>
      </c>
      <c r="AB64" s="3">
        <v>24</v>
      </c>
      <c r="AC64" s="3">
        <v>36</v>
      </c>
      <c r="AD64" s="58">
        <f t="shared" si="17"/>
        <v>0.83720930232558144</v>
      </c>
      <c r="AE64" s="59">
        <f t="shared" si="18"/>
        <v>7</v>
      </c>
      <c r="AF64" s="59">
        <f t="shared" si="19"/>
        <v>-12</v>
      </c>
      <c r="AG64" s="87">
        <f t="shared" si="20"/>
        <v>-1.7142857142857142</v>
      </c>
    </row>
    <row r="65" spans="1:37" s="71" customFormat="1">
      <c r="A65" s="67" t="s">
        <v>33</v>
      </c>
      <c r="B65" s="67" t="s">
        <v>98</v>
      </c>
      <c r="C65" s="67" t="s">
        <v>99</v>
      </c>
      <c r="D65" s="68">
        <v>1245</v>
      </c>
      <c r="E65" s="68">
        <v>48</v>
      </c>
      <c r="F65" s="68">
        <v>54</v>
      </c>
      <c r="G65" s="69">
        <f t="shared" si="8"/>
        <v>4.3373493975903614E-2</v>
      </c>
      <c r="H65" s="70">
        <f t="shared" si="21"/>
        <v>1191</v>
      </c>
      <c r="I65" s="70">
        <f t="shared" si="22"/>
        <v>-6</v>
      </c>
      <c r="J65" s="87">
        <f t="shared" si="23"/>
        <v>-5.0377833753148613E-3</v>
      </c>
      <c r="K65" s="68">
        <v>2009</v>
      </c>
      <c r="L65" s="68">
        <v>83</v>
      </c>
      <c r="M65" s="68">
        <v>92</v>
      </c>
      <c r="N65" s="69">
        <f t="shared" si="9"/>
        <v>4.5793927327028375E-2</v>
      </c>
      <c r="O65" s="70">
        <f t="shared" si="10"/>
        <v>1917</v>
      </c>
      <c r="P65" s="70">
        <f t="shared" si="11"/>
        <v>-9</v>
      </c>
      <c r="Q65" s="87">
        <f t="shared" si="12"/>
        <v>-4.6948356807511738E-3</v>
      </c>
      <c r="R65" s="68"/>
      <c r="S65" s="68">
        <v>1884</v>
      </c>
      <c r="T65" s="68">
        <v>103</v>
      </c>
      <c r="U65" s="68">
        <v>110</v>
      </c>
      <c r="V65" s="69">
        <f t="shared" si="13"/>
        <v>5.8386411889596604E-2</v>
      </c>
      <c r="W65" s="70">
        <f t="shared" si="14"/>
        <v>1774</v>
      </c>
      <c r="X65" s="70">
        <f t="shared" si="15"/>
        <v>-7</v>
      </c>
      <c r="Y65" s="87">
        <f t="shared" si="16"/>
        <v>-3.9458850056369784E-3</v>
      </c>
      <c r="Z65" s="69"/>
      <c r="AA65" s="68">
        <v>1744</v>
      </c>
      <c r="AB65" s="68">
        <v>104</v>
      </c>
      <c r="AC65" s="68">
        <v>125</v>
      </c>
      <c r="AD65" s="69">
        <f t="shared" si="17"/>
        <v>7.1674311926605505E-2</v>
      </c>
      <c r="AE65" s="70">
        <f t="shared" si="18"/>
        <v>1619</v>
      </c>
      <c r="AF65" s="70">
        <f t="shared" si="19"/>
        <v>-21</v>
      </c>
      <c r="AG65" s="87">
        <f t="shared" si="20"/>
        <v>-1.2970969734403953E-2</v>
      </c>
      <c r="AH65" s="71">
        <v>5</v>
      </c>
      <c r="AI65" s="71">
        <v>13</v>
      </c>
      <c r="AJ65" s="71">
        <v>6</v>
      </c>
      <c r="AK65" s="71">
        <v>2</v>
      </c>
    </row>
    <row r="66" spans="1:37">
      <c r="A66" s="14" t="s">
        <v>33</v>
      </c>
      <c r="B66" s="14" t="s">
        <v>56</v>
      </c>
      <c r="C66" s="14" t="s">
        <v>57</v>
      </c>
      <c r="D66" s="3">
        <v>56</v>
      </c>
      <c r="E66" s="3">
        <v>6</v>
      </c>
      <c r="F66" s="3">
        <v>7</v>
      </c>
      <c r="G66" s="58">
        <f t="shared" si="8"/>
        <v>0.125</v>
      </c>
      <c r="H66" s="59">
        <f t="shared" si="21"/>
        <v>49</v>
      </c>
      <c r="I66" s="59">
        <f t="shared" si="22"/>
        <v>-1</v>
      </c>
      <c r="J66" s="87">
        <f t="shared" si="23"/>
        <v>-2.0408163265306121E-2</v>
      </c>
      <c r="K66" s="3">
        <v>95</v>
      </c>
      <c r="L66" s="3">
        <v>10</v>
      </c>
      <c r="M66" s="3">
        <v>4</v>
      </c>
      <c r="N66" s="58">
        <f t="shared" si="9"/>
        <v>4.2105263157894736E-2</v>
      </c>
      <c r="O66" s="59">
        <f t="shared" si="10"/>
        <v>91</v>
      </c>
      <c r="P66" s="59">
        <f t="shared" si="11"/>
        <v>6</v>
      </c>
      <c r="Q66" s="87">
        <f t="shared" si="12"/>
        <v>6.5934065934065936E-2</v>
      </c>
      <c r="R66" s="3"/>
      <c r="S66" s="3">
        <v>71</v>
      </c>
      <c r="T66" s="3">
        <v>9</v>
      </c>
      <c r="U66" s="3">
        <v>4</v>
      </c>
      <c r="V66" s="58">
        <f t="shared" si="13"/>
        <v>5.6338028169014086E-2</v>
      </c>
      <c r="W66" s="59">
        <f t="shared" si="14"/>
        <v>67</v>
      </c>
      <c r="X66" s="59">
        <f t="shared" si="15"/>
        <v>5</v>
      </c>
      <c r="Y66" s="87">
        <f t="shared" si="16"/>
        <v>7.4626865671641784E-2</v>
      </c>
      <c r="Z66" s="58"/>
      <c r="AA66" s="3">
        <v>62</v>
      </c>
      <c r="AB66" s="3">
        <v>7</v>
      </c>
      <c r="AC66" s="3">
        <v>6</v>
      </c>
      <c r="AD66" s="58">
        <f t="shared" si="17"/>
        <v>9.6774193548387094E-2</v>
      </c>
      <c r="AE66" s="59">
        <f t="shared" si="18"/>
        <v>56</v>
      </c>
      <c r="AF66" s="59">
        <f t="shared" si="19"/>
        <v>1</v>
      </c>
      <c r="AG66" s="87">
        <f t="shared" si="20"/>
        <v>1.7857142857142856E-2</v>
      </c>
    </row>
    <row r="67" spans="1:37">
      <c r="A67" s="14" t="s">
        <v>33</v>
      </c>
      <c r="B67" s="14" t="s">
        <v>116</v>
      </c>
      <c r="C67" s="14" t="s">
        <v>117</v>
      </c>
      <c r="D67" s="3">
        <v>548</v>
      </c>
      <c r="E67" s="3">
        <v>82</v>
      </c>
      <c r="F67" s="3">
        <v>70</v>
      </c>
      <c r="G67" s="58">
        <f t="shared" si="8"/>
        <v>0.12773722627737227</v>
      </c>
      <c r="H67" s="59">
        <f t="shared" si="21"/>
        <v>478</v>
      </c>
      <c r="I67" s="59">
        <f t="shared" si="22"/>
        <v>12</v>
      </c>
      <c r="J67" s="87">
        <f t="shared" si="23"/>
        <v>2.5104602510460251E-2</v>
      </c>
      <c r="K67" s="3">
        <v>813</v>
      </c>
      <c r="L67" s="3">
        <v>98</v>
      </c>
      <c r="M67" s="3">
        <v>73</v>
      </c>
      <c r="N67" s="58">
        <f t="shared" si="9"/>
        <v>8.9790897908979095E-2</v>
      </c>
      <c r="O67" s="59">
        <f t="shared" si="10"/>
        <v>740</v>
      </c>
      <c r="P67" s="59">
        <f t="shared" si="11"/>
        <v>25</v>
      </c>
      <c r="Q67" s="87">
        <f t="shared" si="12"/>
        <v>3.3783783783783786E-2</v>
      </c>
      <c r="R67" s="3"/>
      <c r="S67" s="3">
        <v>741</v>
      </c>
      <c r="T67" s="3">
        <v>119</v>
      </c>
      <c r="U67" s="3">
        <v>53</v>
      </c>
      <c r="V67" s="58">
        <f t="shared" si="13"/>
        <v>7.1524966261808362E-2</v>
      </c>
      <c r="W67" s="59">
        <f t="shared" si="14"/>
        <v>688</v>
      </c>
      <c r="X67" s="59">
        <f t="shared" si="15"/>
        <v>66</v>
      </c>
      <c r="Y67" s="87">
        <f t="shared" si="16"/>
        <v>9.5930232558139539E-2</v>
      </c>
      <c r="Z67" s="58"/>
      <c r="AA67" s="3">
        <v>699</v>
      </c>
      <c r="AB67" s="3">
        <v>125</v>
      </c>
      <c r="AC67" s="3">
        <v>48</v>
      </c>
      <c r="AD67" s="58">
        <f t="shared" si="17"/>
        <v>6.8669527896995708E-2</v>
      </c>
      <c r="AE67" s="59">
        <f t="shared" si="18"/>
        <v>651</v>
      </c>
      <c r="AF67" s="59">
        <f t="shared" si="19"/>
        <v>77</v>
      </c>
      <c r="AG67" s="87">
        <f t="shared" si="20"/>
        <v>0.11827956989247312</v>
      </c>
    </row>
    <row r="68" spans="1:37" s="77" customFormat="1">
      <c r="A68" s="73" t="s">
        <v>33</v>
      </c>
      <c r="B68" s="73" t="s">
        <v>108</v>
      </c>
      <c r="C68" s="73" t="s">
        <v>109</v>
      </c>
      <c r="D68" s="74">
        <v>792</v>
      </c>
      <c r="E68" s="74">
        <v>35</v>
      </c>
      <c r="F68" s="74">
        <v>22</v>
      </c>
      <c r="G68" s="75">
        <f t="shared" si="8"/>
        <v>2.7777777777777776E-2</v>
      </c>
      <c r="H68" s="76">
        <f t="shared" si="21"/>
        <v>770</v>
      </c>
      <c r="I68" s="76">
        <f t="shared" si="22"/>
        <v>13</v>
      </c>
      <c r="J68" s="87">
        <f t="shared" si="23"/>
        <v>1.6883116883116882E-2</v>
      </c>
      <c r="K68" s="74">
        <v>1856</v>
      </c>
      <c r="L68" s="74">
        <v>84</v>
      </c>
      <c r="M68" s="74">
        <v>107</v>
      </c>
      <c r="N68" s="75">
        <f t="shared" si="9"/>
        <v>5.7650862068965518E-2</v>
      </c>
      <c r="O68" s="76">
        <f t="shared" si="10"/>
        <v>1749</v>
      </c>
      <c r="P68" s="76">
        <f t="shared" si="11"/>
        <v>-23</v>
      </c>
      <c r="Q68" s="87">
        <f t="shared" si="12"/>
        <v>-1.3150371640937679E-2</v>
      </c>
      <c r="R68" s="74"/>
      <c r="S68" s="74">
        <v>1522</v>
      </c>
      <c r="T68" s="74">
        <v>566</v>
      </c>
      <c r="U68" s="74">
        <v>727</v>
      </c>
      <c r="V68" s="75">
        <f t="shared" si="13"/>
        <v>0.4776609724047306</v>
      </c>
      <c r="W68" s="76">
        <f t="shared" si="14"/>
        <v>795</v>
      </c>
      <c r="X68" s="76">
        <f t="shared" si="15"/>
        <v>-161</v>
      </c>
      <c r="Y68" s="87">
        <f t="shared" si="16"/>
        <v>-0.20251572327044026</v>
      </c>
      <c r="Z68" s="75"/>
      <c r="AA68" s="74">
        <v>1049</v>
      </c>
      <c r="AB68" s="74">
        <v>150</v>
      </c>
      <c r="AC68" s="74">
        <v>67</v>
      </c>
      <c r="AD68" s="75">
        <f t="shared" si="17"/>
        <v>6.3870352716873219E-2</v>
      </c>
      <c r="AE68" s="76">
        <f t="shared" si="18"/>
        <v>982</v>
      </c>
      <c r="AF68" s="76">
        <f t="shared" si="19"/>
        <v>83</v>
      </c>
      <c r="AG68" s="87">
        <f t="shared" si="20"/>
        <v>8.45213849287169E-2</v>
      </c>
    </row>
    <row r="69" spans="1:37">
      <c r="A69" s="14" t="s">
        <v>33</v>
      </c>
      <c r="B69" s="14" t="s">
        <v>96</v>
      </c>
      <c r="C69" s="14" t="s">
        <v>97</v>
      </c>
      <c r="D69" s="3">
        <v>1441</v>
      </c>
      <c r="E69" s="3">
        <v>365</v>
      </c>
      <c r="F69" s="3">
        <v>649</v>
      </c>
      <c r="G69" s="58">
        <f t="shared" si="8"/>
        <v>0.45038167938931295</v>
      </c>
      <c r="H69" s="59">
        <f t="shared" si="21"/>
        <v>792</v>
      </c>
      <c r="I69" s="59">
        <f t="shared" si="22"/>
        <v>-284</v>
      </c>
      <c r="J69" s="87">
        <f t="shared" si="23"/>
        <v>-0.35858585858585856</v>
      </c>
      <c r="K69" s="3">
        <v>1080</v>
      </c>
      <c r="L69" s="3">
        <v>66</v>
      </c>
      <c r="M69" s="3">
        <v>111</v>
      </c>
      <c r="N69" s="58">
        <f t="shared" si="9"/>
        <v>0.10277777777777777</v>
      </c>
      <c r="O69" s="59">
        <f t="shared" si="10"/>
        <v>969</v>
      </c>
      <c r="P69" s="59">
        <f t="shared" si="11"/>
        <v>-45</v>
      </c>
      <c r="Q69" s="87">
        <f t="shared" si="12"/>
        <v>-4.6439628482972138E-2</v>
      </c>
      <c r="R69" s="3"/>
      <c r="S69" s="3">
        <v>923</v>
      </c>
      <c r="T69" s="3">
        <v>70</v>
      </c>
      <c r="U69" s="3">
        <v>108</v>
      </c>
      <c r="V69" s="58">
        <f t="shared" si="13"/>
        <v>0.11700975081256772</v>
      </c>
      <c r="W69" s="59">
        <f t="shared" si="14"/>
        <v>815</v>
      </c>
      <c r="X69" s="59">
        <f t="shared" si="15"/>
        <v>-38</v>
      </c>
      <c r="Y69" s="87">
        <f t="shared" si="16"/>
        <v>-4.6625766871165646E-2</v>
      </c>
      <c r="Z69" s="58"/>
      <c r="AA69" s="3">
        <v>907</v>
      </c>
      <c r="AB69" s="3">
        <v>122</v>
      </c>
      <c r="AC69" s="3">
        <v>151</v>
      </c>
      <c r="AD69" s="58">
        <f t="shared" si="17"/>
        <v>0.16648291069459759</v>
      </c>
      <c r="AE69" s="59">
        <f t="shared" si="18"/>
        <v>756</v>
      </c>
      <c r="AF69" s="59">
        <f t="shared" si="19"/>
        <v>-29</v>
      </c>
      <c r="AG69" s="87">
        <f t="shared" si="20"/>
        <v>-3.8359788359788358E-2</v>
      </c>
    </row>
    <row r="70" spans="1:37" s="71" customFormat="1">
      <c r="A70" s="67" t="s">
        <v>33</v>
      </c>
      <c r="B70" s="67" t="s">
        <v>40</v>
      </c>
      <c r="C70" s="67" t="s">
        <v>41</v>
      </c>
      <c r="D70" s="68">
        <v>979</v>
      </c>
      <c r="E70" s="68">
        <v>344</v>
      </c>
      <c r="F70" s="68">
        <v>136</v>
      </c>
      <c r="G70" s="69">
        <f t="shared" si="8"/>
        <v>0.13891726251276812</v>
      </c>
      <c r="H70" s="70">
        <f t="shared" si="21"/>
        <v>843</v>
      </c>
      <c r="I70" s="70">
        <f t="shared" si="22"/>
        <v>208</v>
      </c>
      <c r="J70" s="87">
        <f t="shared" si="23"/>
        <v>0.24673784104389088</v>
      </c>
      <c r="K70" s="68">
        <v>2432</v>
      </c>
      <c r="L70" s="68">
        <v>1296</v>
      </c>
      <c r="M70" s="68">
        <v>118</v>
      </c>
      <c r="N70" s="69">
        <f t="shared" si="9"/>
        <v>4.8519736842105261E-2</v>
      </c>
      <c r="O70" s="70">
        <f t="shared" si="10"/>
        <v>2314</v>
      </c>
      <c r="P70" s="70">
        <f t="shared" si="11"/>
        <v>1178</v>
      </c>
      <c r="Q70" s="87">
        <f t="shared" si="12"/>
        <v>0.50907519446845284</v>
      </c>
      <c r="R70" s="68"/>
      <c r="S70" s="68">
        <v>4084</v>
      </c>
      <c r="T70" s="68">
        <v>4046</v>
      </c>
      <c r="U70" s="68">
        <v>214</v>
      </c>
      <c r="V70" s="69">
        <f t="shared" si="13"/>
        <v>5.2399608227228209E-2</v>
      </c>
      <c r="W70" s="70">
        <f t="shared" si="14"/>
        <v>3870</v>
      </c>
      <c r="X70" s="70">
        <f t="shared" si="15"/>
        <v>3832</v>
      </c>
      <c r="Y70" s="87">
        <f t="shared" si="16"/>
        <v>0.99018087855297154</v>
      </c>
      <c r="Z70" s="69"/>
      <c r="AA70" s="68">
        <v>3862</v>
      </c>
      <c r="AB70" s="68">
        <v>3271</v>
      </c>
      <c r="AC70" s="68">
        <v>184</v>
      </c>
      <c r="AD70" s="69">
        <f t="shared" si="17"/>
        <v>4.7643707923355774E-2</v>
      </c>
      <c r="AE70" s="70">
        <f t="shared" si="18"/>
        <v>3678</v>
      </c>
      <c r="AF70" s="70">
        <f t="shared" si="19"/>
        <v>3087</v>
      </c>
      <c r="AG70" s="87">
        <f t="shared" si="20"/>
        <v>0.83931484502446985</v>
      </c>
      <c r="AH70" s="72">
        <v>0.05</v>
      </c>
      <c r="AI70" s="71">
        <v>8</v>
      </c>
      <c r="AJ70" s="71">
        <v>8</v>
      </c>
      <c r="AK70" s="71">
        <v>5</v>
      </c>
    </row>
    <row r="71" spans="1:37" s="62" customFormat="1">
      <c r="A71" s="60" t="s">
        <v>33</v>
      </c>
      <c r="B71" s="60" t="s">
        <v>50</v>
      </c>
      <c r="C71" s="60" t="s">
        <v>51</v>
      </c>
      <c r="D71" s="61">
        <v>1273</v>
      </c>
      <c r="E71" s="61">
        <v>714</v>
      </c>
      <c r="F71" s="61">
        <v>1022</v>
      </c>
      <c r="G71" s="63">
        <f t="shared" si="8"/>
        <v>0.80282796543597801</v>
      </c>
      <c r="H71" s="64">
        <f t="shared" si="21"/>
        <v>251</v>
      </c>
      <c r="I71" s="64">
        <f t="shared" si="22"/>
        <v>-308</v>
      </c>
      <c r="J71" s="88">
        <f t="shared" si="23"/>
        <v>-1.2270916334661355</v>
      </c>
      <c r="K71" s="61">
        <v>4572</v>
      </c>
      <c r="L71" s="61">
        <v>2375</v>
      </c>
      <c r="M71" s="61">
        <v>3745</v>
      </c>
      <c r="N71" s="63">
        <f t="shared" si="9"/>
        <v>0.81911636045494318</v>
      </c>
      <c r="O71" s="64">
        <f t="shared" si="10"/>
        <v>827</v>
      </c>
      <c r="P71" s="64">
        <f t="shared" si="11"/>
        <v>-1370</v>
      </c>
      <c r="Q71" s="88">
        <f t="shared" si="12"/>
        <v>-1.6565900846432891</v>
      </c>
      <c r="R71" s="61"/>
      <c r="S71" s="61">
        <v>236</v>
      </c>
      <c r="T71" s="61">
        <v>161</v>
      </c>
      <c r="U71" s="61">
        <v>171</v>
      </c>
      <c r="V71" s="63">
        <f t="shared" si="13"/>
        <v>0.72457627118644063</v>
      </c>
      <c r="W71" s="64">
        <f t="shared" si="14"/>
        <v>65</v>
      </c>
      <c r="X71" s="64">
        <f t="shared" si="15"/>
        <v>-10</v>
      </c>
      <c r="Y71" s="88">
        <f t="shared" si="16"/>
        <v>-0.15384615384615385</v>
      </c>
      <c r="Z71" s="63"/>
      <c r="AA71" s="61">
        <v>1888</v>
      </c>
      <c r="AB71" s="61">
        <v>1720</v>
      </c>
      <c r="AC71" s="61">
        <v>2034</v>
      </c>
      <c r="AD71" s="63">
        <f t="shared" si="17"/>
        <v>1.0773305084745763</v>
      </c>
      <c r="AE71" s="64">
        <f t="shared" si="18"/>
        <v>-146</v>
      </c>
      <c r="AF71" s="64">
        <f t="shared" si="19"/>
        <v>-314</v>
      </c>
      <c r="AG71" s="88">
        <f t="shared" si="20"/>
        <v>2.1506849315068495</v>
      </c>
      <c r="AH71" s="65"/>
    </row>
    <row r="72" spans="1:37">
      <c r="A72" s="14" t="s">
        <v>33</v>
      </c>
      <c r="B72" s="14" t="s">
        <v>66</v>
      </c>
      <c r="C72" s="14" t="s">
        <v>67</v>
      </c>
      <c r="D72" s="3">
        <v>375</v>
      </c>
      <c r="E72" s="3">
        <v>35</v>
      </c>
      <c r="F72" s="3">
        <v>36</v>
      </c>
      <c r="G72" s="58">
        <f t="shared" si="8"/>
        <v>9.6000000000000002E-2</v>
      </c>
      <c r="H72" s="59">
        <f t="shared" si="21"/>
        <v>339</v>
      </c>
      <c r="I72" s="59">
        <f t="shared" si="22"/>
        <v>-1</v>
      </c>
      <c r="J72" s="87">
        <f t="shared" si="23"/>
        <v>-2.9498525073746312E-3</v>
      </c>
      <c r="K72" s="3">
        <v>133</v>
      </c>
      <c r="L72" s="3">
        <v>40</v>
      </c>
      <c r="M72" s="3">
        <v>46</v>
      </c>
      <c r="N72" s="58">
        <f t="shared" si="9"/>
        <v>0.34586466165413532</v>
      </c>
      <c r="O72" s="59">
        <f t="shared" si="10"/>
        <v>87</v>
      </c>
      <c r="P72" s="59">
        <f t="shared" si="11"/>
        <v>-6</v>
      </c>
      <c r="Q72" s="87">
        <f t="shared" si="12"/>
        <v>-6.8965517241379309E-2</v>
      </c>
      <c r="R72" s="3"/>
      <c r="S72" s="3">
        <v>145</v>
      </c>
      <c r="T72" s="3">
        <v>32</v>
      </c>
      <c r="U72" s="3">
        <v>66</v>
      </c>
      <c r="V72" s="58">
        <f t="shared" si="13"/>
        <v>0.45517241379310347</v>
      </c>
      <c r="W72" s="59">
        <f t="shared" si="14"/>
        <v>79</v>
      </c>
      <c r="X72" s="59">
        <f t="shared" si="15"/>
        <v>-34</v>
      </c>
      <c r="Y72" s="87">
        <f t="shared" si="16"/>
        <v>-0.43037974683544306</v>
      </c>
      <c r="Z72" s="58"/>
      <c r="AA72" s="3">
        <v>157</v>
      </c>
      <c r="AB72" s="3">
        <v>44</v>
      </c>
      <c r="AC72" s="3">
        <v>73</v>
      </c>
      <c r="AD72" s="58">
        <f t="shared" si="17"/>
        <v>0.46496815286624205</v>
      </c>
      <c r="AE72" s="59">
        <f t="shared" si="18"/>
        <v>84</v>
      </c>
      <c r="AF72" s="59">
        <f t="shared" si="19"/>
        <v>-29</v>
      </c>
      <c r="AG72" s="87">
        <f t="shared" si="20"/>
        <v>-0.34523809523809523</v>
      </c>
    </row>
    <row r="73" spans="1:37">
      <c r="A73" s="14" t="s">
        <v>33</v>
      </c>
      <c r="B73" s="14" t="s">
        <v>58</v>
      </c>
      <c r="C73" s="14" t="s">
        <v>59</v>
      </c>
      <c r="D73" s="3">
        <v>116</v>
      </c>
      <c r="E73" s="3">
        <v>12</v>
      </c>
      <c r="F73" s="3">
        <v>4</v>
      </c>
      <c r="G73" s="58">
        <f t="shared" si="8"/>
        <v>3.4482758620689655E-2</v>
      </c>
      <c r="H73" s="59">
        <f t="shared" si="21"/>
        <v>112</v>
      </c>
      <c r="I73" s="59">
        <f t="shared" si="22"/>
        <v>8</v>
      </c>
      <c r="J73" s="87">
        <f t="shared" si="23"/>
        <v>7.1428571428571425E-2</v>
      </c>
      <c r="K73" s="3">
        <v>223</v>
      </c>
      <c r="L73" s="3">
        <v>11</v>
      </c>
      <c r="M73" s="3">
        <v>18</v>
      </c>
      <c r="N73" s="58">
        <f t="shared" si="9"/>
        <v>8.0717488789237665E-2</v>
      </c>
      <c r="O73" s="59">
        <f t="shared" si="10"/>
        <v>205</v>
      </c>
      <c r="P73" s="59">
        <f t="shared" si="11"/>
        <v>-7</v>
      </c>
      <c r="Q73" s="87">
        <f t="shared" si="12"/>
        <v>-3.4146341463414637E-2</v>
      </c>
      <c r="R73" s="3"/>
      <c r="S73" s="3">
        <v>246</v>
      </c>
      <c r="T73" s="3">
        <v>17</v>
      </c>
      <c r="U73" s="3">
        <v>12</v>
      </c>
      <c r="V73" s="58">
        <f t="shared" si="13"/>
        <v>4.878048780487805E-2</v>
      </c>
      <c r="W73" s="59">
        <f t="shared" si="14"/>
        <v>234</v>
      </c>
      <c r="X73" s="59">
        <f t="shared" si="15"/>
        <v>5</v>
      </c>
      <c r="Y73" s="87">
        <f t="shared" si="16"/>
        <v>2.1367521367521368E-2</v>
      </c>
      <c r="Z73" s="58"/>
      <c r="AA73" s="3">
        <v>127</v>
      </c>
      <c r="AB73" s="3">
        <v>10</v>
      </c>
      <c r="AC73" s="3">
        <v>9</v>
      </c>
      <c r="AD73" s="58">
        <f t="shared" si="17"/>
        <v>7.0866141732283464E-2</v>
      </c>
      <c r="AE73" s="59">
        <f t="shared" si="18"/>
        <v>118</v>
      </c>
      <c r="AF73" s="59">
        <f t="shared" si="19"/>
        <v>1</v>
      </c>
      <c r="AG73" s="87">
        <f t="shared" si="20"/>
        <v>8.4745762711864406E-3</v>
      </c>
    </row>
    <row r="74" spans="1:37">
      <c r="A74" s="14" t="s">
        <v>33</v>
      </c>
      <c r="B74" s="14" t="s">
        <v>62</v>
      </c>
      <c r="C74" s="14" t="s">
        <v>63</v>
      </c>
      <c r="D74" s="3">
        <v>409</v>
      </c>
      <c r="E74" s="3">
        <v>37</v>
      </c>
      <c r="F74" s="3">
        <v>29</v>
      </c>
      <c r="G74" s="58">
        <f t="shared" si="8"/>
        <v>7.090464547677261E-2</v>
      </c>
      <c r="H74" s="59">
        <f t="shared" si="21"/>
        <v>380</v>
      </c>
      <c r="I74" s="59">
        <f t="shared" si="22"/>
        <v>8</v>
      </c>
      <c r="J74" s="87">
        <f t="shared" si="23"/>
        <v>2.1052631578947368E-2</v>
      </c>
      <c r="K74" s="3">
        <v>2241</v>
      </c>
      <c r="L74" s="3">
        <v>63</v>
      </c>
      <c r="M74" s="3">
        <v>73</v>
      </c>
      <c r="N74" s="58">
        <f t="shared" si="9"/>
        <v>3.2574743418116912E-2</v>
      </c>
      <c r="O74" s="59">
        <f t="shared" si="10"/>
        <v>2168</v>
      </c>
      <c r="P74" s="59">
        <f t="shared" si="11"/>
        <v>-10</v>
      </c>
      <c r="Q74" s="87">
        <f t="shared" si="12"/>
        <v>-4.6125461254612546E-3</v>
      </c>
      <c r="R74" s="3"/>
      <c r="S74" s="3">
        <v>663</v>
      </c>
      <c r="T74" s="3">
        <v>32</v>
      </c>
      <c r="U74" s="3">
        <v>42</v>
      </c>
      <c r="V74" s="58">
        <f t="shared" si="13"/>
        <v>6.3348416289592757E-2</v>
      </c>
      <c r="W74" s="59">
        <f t="shared" si="14"/>
        <v>621</v>
      </c>
      <c r="X74" s="59">
        <f t="shared" si="15"/>
        <v>-10</v>
      </c>
      <c r="Y74" s="87">
        <f t="shared" si="16"/>
        <v>-1.610305958132045E-2</v>
      </c>
      <c r="Z74" s="58"/>
      <c r="AA74" s="3">
        <v>618</v>
      </c>
      <c r="AB74" s="3">
        <v>36</v>
      </c>
      <c r="AC74" s="3">
        <v>36</v>
      </c>
      <c r="AD74" s="58">
        <f t="shared" si="17"/>
        <v>5.8252427184466021E-2</v>
      </c>
      <c r="AE74" s="59">
        <f t="shared" si="18"/>
        <v>582</v>
      </c>
      <c r="AF74" s="59">
        <f t="shared" si="19"/>
        <v>0</v>
      </c>
      <c r="AG74" s="87">
        <f t="shared" si="20"/>
        <v>0</v>
      </c>
    </row>
    <row r="75" spans="1:37">
      <c r="A75" s="14" t="s">
        <v>33</v>
      </c>
      <c r="B75" s="14" t="s">
        <v>48</v>
      </c>
      <c r="C75" s="14" t="s">
        <v>49</v>
      </c>
      <c r="D75" s="3">
        <v>137</v>
      </c>
      <c r="E75" s="3">
        <v>16</v>
      </c>
      <c r="F75" s="3">
        <v>11</v>
      </c>
      <c r="G75" s="58">
        <f t="shared" si="8"/>
        <v>8.0291970802919707E-2</v>
      </c>
      <c r="H75" s="59">
        <f t="shared" si="21"/>
        <v>126</v>
      </c>
      <c r="I75" s="59">
        <f t="shared" si="22"/>
        <v>5</v>
      </c>
      <c r="J75" s="87">
        <f t="shared" si="23"/>
        <v>3.968253968253968E-2</v>
      </c>
      <c r="K75" s="3">
        <v>1479</v>
      </c>
      <c r="L75" s="3">
        <v>72</v>
      </c>
      <c r="M75" s="3">
        <v>64</v>
      </c>
      <c r="N75" s="58">
        <f t="shared" si="9"/>
        <v>4.3272481406355645E-2</v>
      </c>
      <c r="O75" s="59">
        <f t="shared" si="10"/>
        <v>1415</v>
      </c>
      <c r="P75" s="59">
        <f t="shared" si="11"/>
        <v>8</v>
      </c>
      <c r="Q75" s="87">
        <f t="shared" si="12"/>
        <v>5.6537102473498231E-3</v>
      </c>
      <c r="R75" s="3"/>
      <c r="S75" s="3">
        <v>1335</v>
      </c>
      <c r="T75" s="3">
        <v>68</v>
      </c>
      <c r="U75" s="3">
        <v>43</v>
      </c>
      <c r="V75" s="58">
        <f t="shared" si="13"/>
        <v>3.2209737827715357E-2</v>
      </c>
      <c r="W75" s="59">
        <f t="shared" si="14"/>
        <v>1292</v>
      </c>
      <c r="X75" s="59">
        <f t="shared" si="15"/>
        <v>25</v>
      </c>
      <c r="Y75" s="87">
        <f t="shared" si="16"/>
        <v>1.9349845201238391E-2</v>
      </c>
      <c r="Z75" s="58"/>
      <c r="AA75" s="3">
        <v>1275</v>
      </c>
      <c r="AB75" s="3">
        <v>107</v>
      </c>
      <c r="AC75" s="3">
        <v>65</v>
      </c>
      <c r="AD75" s="58">
        <f t="shared" si="17"/>
        <v>5.0980392156862744E-2</v>
      </c>
      <c r="AE75" s="59">
        <f t="shared" si="18"/>
        <v>1210</v>
      </c>
      <c r="AF75" s="59">
        <f t="shared" si="19"/>
        <v>42</v>
      </c>
      <c r="AG75" s="87">
        <f t="shared" si="20"/>
        <v>3.4710743801652892E-2</v>
      </c>
    </row>
    <row r="76" spans="1:37" s="71" customFormat="1">
      <c r="A76" s="67" t="s">
        <v>33</v>
      </c>
      <c r="B76" s="67" t="s">
        <v>42</v>
      </c>
      <c r="C76" s="67" t="s">
        <v>43</v>
      </c>
      <c r="D76" s="68">
        <v>1164</v>
      </c>
      <c r="E76" s="68">
        <v>146</v>
      </c>
      <c r="F76" s="68">
        <v>174</v>
      </c>
      <c r="G76" s="69">
        <f t="shared" si="8"/>
        <v>0.14948453608247422</v>
      </c>
      <c r="H76" s="70">
        <f t="shared" si="21"/>
        <v>990</v>
      </c>
      <c r="I76" s="70">
        <f t="shared" si="22"/>
        <v>-28</v>
      </c>
      <c r="J76" s="87">
        <f t="shared" si="23"/>
        <v>-2.8282828282828285E-2</v>
      </c>
      <c r="K76" s="68">
        <v>895</v>
      </c>
      <c r="L76" s="68">
        <v>85</v>
      </c>
      <c r="M76" s="68">
        <v>48</v>
      </c>
      <c r="N76" s="69">
        <f t="shared" si="9"/>
        <v>5.3631284916201116E-2</v>
      </c>
      <c r="O76" s="70">
        <f t="shared" si="10"/>
        <v>847</v>
      </c>
      <c r="P76" s="70">
        <f t="shared" si="11"/>
        <v>37</v>
      </c>
      <c r="Q76" s="87">
        <f t="shared" si="12"/>
        <v>4.3683589138134596E-2</v>
      </c>
      <c r="R76" s="68"/>
      <c r="S76" s="68">
        <v>851</v>
      </c>
      <c r="T76" s="68">
        <v>135</v>
      </c>
      <c r="U76" s="68">
        <v>57</v>
      </c>
      <c r="V76" s="69">
        <f t="shared" si="13"/>
        <v>6.6980023501762631E-2</v>
      </c>
      <c r="W76" s="70">
        <f t="shared" si="14"/>
        <v>794</v>
      </c>
      <c r="X76" s="70">
        <f t="shared" si="15"/>
        <v>78</v>
      </c>
      <c r="Y76" s="87">
        <f t="shared" si="16"/>
        <v>9.8236775818639793E-2</v>
      </c>
      <c r="Z76" s="69"/>
      <c r="AA76" s="68">
        <v>764</v>
      </c>
      <c r="AB76" s="68">
        <v>99</v>
      </c>
      <c r="AC76" s="68">
        <v>86</v>
      </c>
      <c r="AD76" s="69">
        <f t="shared" si="17"/>
        <v>0.112565445026178</v>
      </c>
      <c r="AE76" s="70">
        <f t="shared" si="18"/>
        <v>678</v>
      </c>
      <c r="AF76" s="70">
        <f t="shared" si="19"/>
        <v>13</v>
      </c>
      <c r="AG76" s="87">
        <f t="shared" si="20"/>
        <v>1.9174041297935103E-2</v>
      </c>
      <c r="AH76" s="71" t="s">
        <v>296</v>
      </c>
    </row>
    <row r="77" spans="1:37">
      <c r="A77" s="14" t="s">
        <v>33</v>
      </c>
      <c r="B77" s="14" t="s">
        <v>46</v>
      </c>
      <c r="C77" s="14" t="s">
        <v>47</v>
      </c>
      <c r="D77" s="3">
        <v>409</v>
      </c>
      <c r="E77" s="3">
        <v>93</v>
      </c>
      <c r="F77" s="3">
        <v>134</v>
      </c>
      <c r="G77" s="58">
        <f t="shared" si="8"/>
        <v>0.32762836185819072</v>
      </c>
      <c r="H77" s="59">
        <f t="shared" si="21"/>
        <v>275</v>
      </c>
      <c r="I77" s="59">
        <f t="shared" si="22"/>
        <v>-41</v>
      </c>
      <c r="J77" s="87">
        <f t="shared" si="23"/>
        <v>-0.14909090909090908</v>
      </c>
      <c r="K77" s="3">
        <v>302</v>
      </c>
      <c r="L77" s="3">
        <v>90</v>
      </c>
      <c r="M77" s="3">
        <v>106</v>
      </c>
      <c r="N77" s="58">
        <f t="shared" si="9"/>
        <v>0.35099337748344372</v>
      </c>
      <c r="O77" s="59">
        <f t="shared" si="10"/>
        <v>196</v>
      </c>
      <c r="P77" s="59">
        <f t="shared" si="11"/>
        <v>-16</v>
      </c>
      <c r="Q77" s="87">
        <f t="shared" si="12"/>
        <v>-8.1632653061224483E-2</v>
      </c>
      <c r="R77" s="3"/>
      <c r="S77" s="3">
        <v>185</v>
      </c>
      <c r="T77" s="3">
        <v>98</v>
      </c>
      <c r="U77" s="3">
        <v>98</v>
      </c>
      <c r="V77" s="58">
        <f t="shared" si="13"/>
        <v>0.52972972972972976</v>
      </c>
      <c r="W77" s="59">
        <f t="shared" si="14"/>
        <v>87</v>
      </c>
      <c r="X77" s="59">
        <f t="shared" si="15"/>
        <v>0</v>
      </c>
      <c r="Y77" s="87">
        <f t="shared" si="16"/>
        <v>0</v>
      </c>
      <c r="Z77" s="58"/>
      <c r="AA77" s="3">
        <v>200</v>
      </c>
      <c r="AB77" s="3">
        <v>105</v>
      </c>
      <c r="AC77" s="3">
        <v>117</v>
      </c>
      <c r="AD77" s="58">
        <f t="shared" si="17"/>
        <v>0.58499999999999996</v>
      </c>
      <c r="AE77" s="59">
        <f t="shared" si="18"/>
        <v>83</v>
      </c>
      <c r="AF77" s="59">
        <f t="shared" si="19"/>
        <v>-12</v>
      </c>
      <c r="AG77" s="87">
        <f t="shared" si="20"/>
        <v>-0.14457831325301204</v>
      </c>
    </row>
    <row r="78" spans="1:37" s="71" customFormat="1">
      <c r="A78" s="67" t="s">
        <v>33</v>
      </c>
      <c r="B78" s="67" t="s">
        <v>76</v>
      </c>
      <c r="C78" s="67" t="s">
        <v>77</v>
      </c>
      <c r="D78" s="68">
        <v>752</v>
      </c>
      <c r="E78" s="68">
        <v>449</v>
      </c>
      <c r="F78" s="68">
        <v>90</v>
      </c>
      <c r="G78" s="69">
        <f t="shared" si="8"/>
        <v>0.11968085106382979</v>
      </c>
      <c r="H78" s="70">
        <f t="shared" si="21"/>
        <v>662</v>
      </c>
      <c r="I78" s="70">
        <f t="shared" si="22"/>
        <v>359</v>
      </c>
      <c r="J78" s="87">
        <f t="shared" si="23"/>
        <v>0.54229607250755285</v>
      </c>
      <c r="K78" s="68">
        <v>145</v>
      </c>
      <c r="L78" s="68">
        <v>76</v>
      </c>
      <c r="M78" s="68">
        <v>34</v>
      </c>
      <c r="N78" s="69">
        <f t="shared" si="9"/>
        <v>0.23448275862068965</v>
      </c>
      <c r="O78" s="70">
        <f t="shared" si="10"/>
        <v>111</v>
      </c>
      <c r="P78" s="70">
        <f t="shared" si="11"/>
        <v>42</v>
      </c>
      <c r="Q78" s="87">
        <f t="shared" si="12"/>
        <v>0.3783783783783784</v>
      </c>
      <c r="R78" s="68"/>
      <c r="S78" s="68">
        <v>162</v>
      </c>
      <c r="T78" s="68">
        <v>226</v>
      </c>
      <c r="U78" s="68">
        <v>59</v>
      </c>
      <c r="V78" s="90">
        <f t="shared" si="13"/>
        <v>0.36419753086419754</v>
      </c>
      <c r="W78" s="91">
        <f t="shared" si="14"/>
        <v>103</v>
      </c>
      <c r="X78" s="91">
        <f t="shared" si="15"/>
        <v>167</v>
      </c>
      <c r="Y78" s="92">
        <f t="shared" si="16"/>
        <v>1.6213592233009708</v>
      </c>
      <c r="Z78" s="90"/>
      <c r="AA78" s="93">
        <v>106</v>
      </c>
      <c r="AB78" s="93">
        <v>95</v>
      </c>
      <c r="AC78" s="93">
        <v>42</v>
      </c>
      <c r="AD78" s="90">
        <f t="shared" si="17"/>
        <v>0.39622641509433965</v>
      </c>
      <c r="AE78" s="91">
        <f t="shared" si="18"/>
        <v>64</v>
      </c>
      <c r="AF78" s="91">
        <f t="shared" si="19"/>
        <v>53</v>
      </c>
      <c r="AG78" s="92">
        <f t="shared" si="20"/>
        <v>0.828125</v>
      </c>
      <c r="AH78" s="72">
        <v>0.13</v>
      </c>
      <c r="AI78" s="71">
        <v>22</v>
      </c>
      <c r="AJ78" s="71">
        <v>19</v>
      </c>
      <c r="AK78" s="71">
        <v>10</v>
      </c>
    </row>
    <row r="79" spans="1:37">
      <c r="A79" s="14" t="s">
        <v>33</v>
      </c>
      <c r="B79" s="14" t="s">
        <v>84</v>
      </c>
      <c r="C79" s="14" t="s">
        <v>85</v>
      </c>
      <c r="D79" s="3">
        <v>53</v>
      </c>
      <c r="E79" s="3">
        <v>17</v>
      </c>
      <c r="F79" s="3">
        <v>25</v>
      </c>
      <c r="G79" s="58">
        <f t="shared" si="8"/>
        <v>0.47169811320754718</v>
      </c>
      <c r="H79" s="59">
        <f t="shared" si="21"/>
        <v>28</v>
      </c>
      <c r="I79" s="59">
        <f t="shared" si="22"/>
        <v>-8</v>
      </c>
      <c r="J79" s="87">
        <f t="shared" si="23"/>
        <v>-0.2857142857142857</v>
      </c>
      <c r="K79" s="3">
        <v>84</v>
      </c>
      <c r="L79" s="3">
        <v>10</v>
      </c>
      <c r="M79" s="3">
        <v>7</v>
      </c>
      <c r="N79" s="58">
        <f t="shared" si="9"/>
        <v>8.3333333333333329E-2</v>
      </c>
      <c r="O79" s="59">
        <f t="shared" si="10"/>
        <v>77</v>
      </c>
      <c r="P79" s="59">
        <f t="shared" si="11"/>
        <v>3</v>
      </c>
      <c r="Q79" s="87">
        <f t="shared" si="12"/>
        <v>3.896103896103896E-2</v>
      </c>
      <c r="R79" s="3"/>
      <c r="S79" s="3">
        <v>77</v>
      </c>
      <c r="T79" s="3">
        <v>11</v>
      </c>
      <c r="U79" s="3">
        <v>7</v>
      </c>
      <c r="V79" s="58">
        <f t="shared" si="13"/>
        <v>9.0909090909090912E-2</v>
      </c>
      <c r="W79" s="59">
        <f t="shared" si="14"/>
        <v>70</v>
      </c>
      <c r="X79" s="59">
        <f t="shared" si="15"/>
        <v>4</v>
      </c>
      <c r="Y79" s="87">
        <f t="shared" si="16"/>
        <v>5.7142857142857141E-2</v>
      </c>
      <c r="Z79" s="58"/>
      <c r="AA79" s="3">
        <v>69</v>
      </c>
      <c r="AB79" s="3">
        <v>10</v>
      </c>
      <c r="AC79" s="3">
        <v>8</v>
      </c>
      <c r="AD79" s="58">
        <f t="shared" si="17"/>
        <v>0.11594202898550725</v>
      </c>
      <c r="AE79" s="59">
        <f t="shared" si="18"/>
        <v>61</v>
      </c>
      <c r="AF79" s="59">
        <f t="shared" si="19"/>
        <v>2</v>
      </c>
      <c r="AG79" s="87">
        <f t="shared" si="20"/>
        <v>3.2786885245901641E-2</v>
      </c>
    </row>
    <row r="80" spans="1:37">
      <c r="A80" s="14" t="s">
        <v>33</v>
      </c>
      <c r="B80" s="14" t="s">
        <v>74</v>
      </c>
      <c r="C80" s="14" t="s">
        <v>75</v>
      </c>
      <c r="D80" s="3">
        <v>48</v>
      </c>
      <c r="E80" s="3">
        <v>8</v>
      </c>
      <c r="F80" s="3">
        <v>8</v>
      </c>
      <c r="G80" s="58">
        <f t="shared" si="8"/>
        <v>0.16666666666666666</v>
      </c>
      <c r="H80" s="59">
        <f t="shared" si="21"/>
        <v>40</v>
      </c>
      <c r="I80" s="59">
        <f t="shared" si="22"/>
        <v>0</v>
      </c>
      <c r="J80" s="87">
        <f t="shared" si="23"/>
        <v>0</v>
      </c>
      <c r="K80" s="3">
        <v>27</v>
      </c>
      <c r="L80" s="3">
        <v>12</v>
      </c>
      <c r="M80" s="3">
        <v>10</v>
      </c>
      <c r="N80" s="58">
        <f t="shared" si="9"/>
        <v>0.37037037037037035</v>
      </c>
      <c r="O80" s="59">
        <f t="shared" si="10"/>
        <v>17</v>
      </c>
      <c r="P80" s="59">
        <f t="shared" si="11"/>
        <v>2</v>
      </c>
      <c r="Q80" s="87">
        <f t="shared" si="12"/>
        <v>0.11764705882352941</v>
      </c>
      <c r="R80" s="3"/>
      <c r="S80" s="3">
        <v>38</v>
      </c>
      <c r="T80" s="3">
        <v>13</v>
      </c>
      <c r="U80" s="3">
        <v>7</v>
      </c>
      <c r="V80" s="58">
        <f t="shared" si="13"/>
        <v>0.18421052631578946</v>
      </c>
      <c r="W80" s="59">
        <f t="shared" si="14"/>
        <v>31</v>
      </c>
      <c r="X80" s="59">
        <f t="shared" si="15"/>
        <v>6</v>
      </c>
      <c r="Y80" s="87">
        <f t="shared" si="16"/>
        <v>0.19354838709677419</v>
      </c>
      <c r="Z80" s="58"/>
      <c r="AA80" s="3">
        <v>26</v>
      </c>
      <c r="AB80" s="3">
        <v>11</v>
      </c>
      <c r="AC80" s="3">
        <v>15</v>
      </c>
      <c r="AD80" s="58">
        <f t="shared" si="17"/>
        <v>0.57692307692307687</v>
      </c>
      <c r="AE80" s="59">
        <f t="shared" si="18"/>
        <v>11</v>
      </c>
      <c r="AF80" s="59">
        <f t="shared" si="19"/>
        <v>-4</v>
      </c>
      <c r="AG80" s="87">
        <f t="shared" si="20"/>
        <v>-0.36363636363636365</v>
      </c>
    </row>
    <row r="81" spans="1:37">
      <c r="A81" s="14" t="s">
        <v>33</v>
      </c>
      <c r="B81" s="14" t="s">
        <v>92</v>
      </c>
      <c r="C81" s="14" t="s">
        <v>93</v>
      </c>
      <c r="D81" s="3">
        <v>30</v>
      </c>
      <c r="E81" s="3">
        <v>0</v>
      </c>
      <c r="F81" s="3">
        <v>3</v>
      </c>
      <c r="G81" s="58">
        <f t="shared" si="8"/>
        <v>0.1</v>
      </c>
      <c r="H81" s="59">
        <f t="shared" si="21"/>
        <v>27</v>
      </c>
      <c r="I81" s="59">
        <f t="shared" si="22"/>
        <v>-3</v>
      </c>
      <c r="J81" s="87">
        <f t="shared" si="23"/>
        <v>-0.1111111111111111</v>
      </c>
      <c r="K81" s="3">
        <v>26</v>
      </c>
      <c r="L81" s="3">
        <v>0</v>
      </c>
      <c r="M81" s="3">
        <v>1</v>
      </c>
      <c r="N81" s="58">
        <f t="shared" si="9"/>
        <v>3.8461538461538464E-2</v>
      </c>
      <c r="O81" s="59">
        <f t="shared" si="10"/>
        <v>25</v>
      </c>
      <c r="P81" s="59">
        <f t="shared" si="11"/>
        <v>-1</v>
      </c>
      <c r="Q81" s="87">
        <f t="shared" si="12"/>
        <v>-0.04</v>
      </c>
      <c r="R81" s="3"/>
      <c r="S81" s="3">
        <v>394</v>
      </c>
      <c r="T81" s="3">
        <v>15</v>
      </c>
      <c r="U81" s="3">
        <v>16</v>
      </c>
      <c r="V81" s="58">
        <f t="shared" si="13"/>
        <v>4.060913705583756E-2</v>
      </c>
      <c r="W81" s="59">
        <f t="shared" si="14"/>
        <v>378</v>
      </c>
      <c r="X81" s="59">
        <f t="shared" si="15"/>
        <v>-1</v>
      </c>
      <c r="Y81" s="87">
        <f t="shared" si="16"/>
        <v>-2.6455026455026454E-3</v>
      </c>
      <c r="Z81" s="58"/>
      <c r="AA81" s="3">
        <v>25</v>
      </c>
      <c r="AB81" s="3">
        <v>4</v>
      </c>
      <c r="AC81" s="3">
        <v>1</v>
      </c>
      <c r="AD81" s="58">
        <f t="shared" si="17"/>
        <v>0.04</v>
      </c>
      <c r="AE81" s="59">
        <f t="shared" si="18"/>
        <v>24</v>
      </c>
      <c r="AF81" s="59">
        <f t="shared" si="19"/>
        <v>3</v>
      </c>
      <c r="AG81" s="87">
        <f t="shared" si="20"/>
        <v>0.125</v>
      </c>
    </row>
    <row r="82" spans="1:37">
      <c r="A82" s="14" t="s">
        <v>33</v>
      </c>
      <c r="B82" s="14" t="s">
        <v>106</v>
      </c>
      <c r="C82" s="14" t="s">
        <v>107</v>
      </c>
      <c r="D82" s="3">
        <v>44</v>
      </c>
      <c r="E82" s="3">
        <v>8</v>
      </c>
      <c r="F82" s="3">
        <v>8</v>
      </c>
      <c r="G82" s="58">
        <f t="shared" si="8"/>
        <v>0.18181818181818182</v>
      </c>
      <c r="H82" s="59">
        <f t="shared" si="21"/>
        <v>36</v>
      </c>
      <c r="I82" s="59">
        <f t="shared" si="22"/>
        <v>0</v>
      </c>
      <c r="J82" s="87">
        <f t="shared" si="23"/>
        <v>0</v>
      </c>
      <c r="K82" s="3">
        <v>40</v>
      </c>
      <c r="L82" s="3">
        <v>6</v>
      </c>
      <c r="M82" s="3">
        <v>3</v>
      </c>
      <c r="N82" s="58">
        <f t="shared" si="9"/>
        <v>7.4999999999999997E-2</v>
      </c>
      <c r="O82" s="59">
        <f t="shared" si="10"/>
        <v>37</v>
      </c>
      <c r="P82" s="59">
        <f t="shared" si="11"/>
        <v>3</v>
      </c>
      <c r="Q82" s="87">
        <f t="shared" si="12"/>
        <v>8.1081081081081086E-2</v>
      </c>
      <c r="R82" s="3"/>
      <c r="S82" s="3">
        <v>32</v>
      </c>
      <c r="T82" s="3">
        <v>12</v>
      </c>
      <c r="U82" s="3">
        <v>11</v>
      </c>
      <c r="V82" s="58">
        <f t="shared" si="13"/>
        <v>0.34375</v>
      </c>
      <c r="W82" s="59">
        <f t="shared" si="14"/>
        <v>21</v>
      </c>
      <c r="X82" s="59">
        <f t="shared" si="15"/>
        <v>1</v>
      </c>
      <c r="Y82" s="87">
        <f t="shared" si="16"/>
        <v>4.7619047619047616E-2</v>
      </c>
      <c r="Z82" s="58"/>
      <c r="AA82" s="3">
        <v>33</v>
      </c>
      <c r="AB82" s="3">
        <v>11</v>
      </c>
      <c r="AC82" s="3">
        <v>7</v>
      </c>
      <c r="AD82" s="58">
        <f t="shared" si="17"/>
        <v>0.21212121212121213</v>
      </c>
      <c r="AE82" s="59">
        <f t="shared" si="18"/>
        <v>26</v>
      </c>
      <c r="AF82" s="59">
        <f t="shared" si="19"/>
        <v>4</v>
      </c>
      <c r="AG82" s="87">
        <f t="shared" si="20"/>
        <v>0.15384615384615385</v>
      </c>
    </row>
    <row r="83" spans="1:37" s="71" customFormat="1">
      <c r="A83" s="67" t="s">
        <v>33</v>
      </c>
      <c r="B83" s="67" t="s">
        <v>130</v>
      </c>
      <c r="C83" s="67" t="s">
        <v>131</v>
      </c>
      <c r="D83" s="68">
        <v>963</v>
      </c>
      <c r="E83" s="68">
        <v>97</v>
      </c>
      <c r="F83" s="68">
        <v>77</v>
      </c>
      <c r="G83" s="69">
        <f t="shared" si="8"/>
        <v>7.9958463136033234E-2</v>
      </c>
      <c r="H83" s="70">
        <f t="shared" si="21"/>
        <v>886</v>
      </c>
      <c r="I83" s="70">
        <f t="shared" si="22"/>
        <v>20</v>
      </c>
      <c r="J83" s="87">
        <f t="shared" si="23"/>
        <v>2.2573363431151242E-2</v>
      </c>
      <c r="K83" s="68">
        <v>1466</v>
      </c>
      <c r="L83" s="68">
        <v>141</v>
      </c>
      <c r="M83" s="68">
        <v>74</v>
      </c>
      <c r="N83" s="69">
        <f t="shared" si="9"/>
        <v>5.0477489768076401E-2</v>
      </c>
      <c r="O83" s="70">
        <f t="shared" si="10"/>
        <v>1392</v>
      </c>
      <c r="P83" s="70">
        <f t="shared" si="11"/>
        <v>67</v>
      </c>
      <c r="Q83" s="87">
        <f t="shared" si="12"/>
        <v>4.8132183908045974E-2</v>
      </c>
      <c r="R83" s="68"/>
      <c r="S83" s="68">
        <v>1187</v>
      </c>
      <c r="T83" s="68">
        <v>545</v>
      </c>
      <c r="U83" s="68">
        <v>102</v>
      </c>
      <c r="V83" s="69">
        <f t="shared" si="13"/>
        <v>8.5930918281381635E-2</v>
      </c>
      <c r="W83" s="70">
        <f t="shared" si="14"/>
        <v>1085</v>
      </c>
      <c r="X83" s="70">
        <f t="shared" si="15"/>
        <v>443</v>
      </c>
      <c r="Y83" s="87">
        <f t="shared" si="16"/>
        <v>0.40829493087557606</v>
      </c>
      <c r="Z83" s="69"/>
      <c r="AA83" s="68">
        <v>1242</v>
      </c>
      <c r="AB83" s="68">
        <v>349</v>
      </c>
      <c r="AC83" s="68">
        <v>104</v>
      </c>
      <c r="AD83" s="69">
        <f t="shared" si="17"/>
        <v>8.3735909822866342E-2</v>
      </c>
      <c r="AE83" s="70">
        <f t="shared" si="18"/>
        <v>1138</v>
      </c>
      <c r="AF83" s="70">
        <f t="shared" si="19"/>
        <v>245</v>
      </c>
      <c r="AG83" s="87">
        <f t="shared" si="20"/>
        <v>0.21528998242530756</v>
      </c>
      <c r="AH83" s="72">
        <v>7.0000000000000007E-2</v>
      </c>
      <c r="AI83" s="71">
        <v>9</v>
      </c>
      <c r="AJ83" s="71">
        <v>17</v>
      </c>
      <c r="AK83" s="71">
        <v>5</v>
      </c>
    </row>
    <row r="84" spans="1:37">
      <c r="A84" s="14" t="s">
        <v>33</v>
      </c>
      <c r="B84" s="14" t="s">
        <v>134</v>
      </c>
      <c r="C84" s="14" t="s">
        <v>135</v>
      </c>
      <c r="D84" s="3">
        <v>133</v>
      </c>
      <c r="E84" s="3">
        <v>20</v>
      </c>
      <c r="F84" s="3">
        <v>13</v>
      </c>
      <c r="G84" s="58">
        <f t="shared" si="8"/>
        <v>9.7744360902255634E-2</v>
      </c>
      <c r="H84" s="59">
        <f t="shared" si="21"/>
        <v>120</v>
      </c>
      <c r="I84" s="59">
        <f t="shared" si="22"/>
        <v>7</v>
      </c>
      <c r="J84" s="87">
        <f t="shared" si="23"/>
        <v>5.8333333333333334E-2</v>
      </c>
      <c r="K84" s="3">
        <v>196</v>
      </c>
      <c r="L84" s="3">
        <v>39</v>
      </c>
      <c r="M84" s="3">
        <v>19</v>
      </c>
      <c r="N84" s="58">
        <f t="shared" si="9"/>
        <v>9.6938775510204078E-2</v>
      </c>
      <c r="O84" s="59">
        <f t="shared" si="10"/>
        <v>177</v>
      </c>
      <c r="P84" s="59">
        <f t="shared" si="11"/>
        <v>20</v>
      </c>
      <c r="Q84" s="87">
        <f t="shared" si="12"/>
        <v>0.11299435028248588</v>
      </c>
      <c r="R84" s="3"/>
      <c r="S84" s="3">
        <v>147</v>
      </c>
      <c r="T84" s="3">
        <v>50</v>
      </c>
      <c r="U84" s="3">
        <v>27</v>
      </c>
      <c r="V84" s="58">
        <f t="shared" si="13"/>
        <v>0.18367346938775511</v>
      </c>
      <c r="W84" s="59">
        <f t="shared" si="14"/>
        <v>120</v>
      </c>
      <c r="X84" s="59">
        <f t="shared" si="15"/>
        <v>23</v>
      </c>
      <c r="Y84" s="87">
        <f t="shared" si="16"/>
        <v>0.19166666666666668</v>
      </c>
      <c r="Z84" s="58"/>
      <c r="AA84" s="3">
        <v>159</v>
      </c>
      <c r="AB84" s="3">
        <v>47</v>
      </c>
      <c r="AC84" s="3">
        <v>15</v>
      </c>
      <c r="AD84" s="58">
        <f t="shared" si="17"/>
        <v>9.4339622641509441E-2</v>
      </c>
      <c r="AE84" s="59">
        <f t="shared" si="18"/>
        <v>144</v>
      </c>
      <c r="AF84" s="59">
        <f t="shared" si="19"/>
        <v>32</v>
      </c>
      <c r="AG84" s="87">
        <f t="shared" si="20"/>
        <v>0.22222222222222221</v>
      </c>
    </row>
    <row r="85" spans="1:37" s="71" customFormat="1">
      <c r="A85" s="67" t="s">
        <v>33</v>
      </c>
      <c r="B85" s="67" t="s">
        <v>72</v>
      </c>
      <c r="C85" s="67" t="s">
        <v>73</v>
      </c>
      <c r="D85" s="68">
        <v>923</v>
      </c>
      <c r="E85" s="68">
        <v>68</v>
      </c>
      <c r="F85" s="68">
        <v>90</v>
      </c>
      <c r="G85" s="69">
        <f t="shared" si="8"/>
        <v>9.7508125677139762E-2</v>
      </c>
      <c r="H85" s="70">
        <f t="shared" si="21"/>
        <v>833</v>
      </c>
      <c r="I85" s="70">
        <f t="shared" si="22"/>
        <v>-22</v>
      </c>
      <c r="J85" s="87">
        <f t="shared" si="23"/>
        <v>-2.6410564225690276E-2</v>
      </c>
      <c r="K85" s="68">
        <v>678</v>
      </c>
      <c r="L85" s="68">
        <v>75</v>
      </c>
      <c r="M85" s="68">
        <v>60</v>
      </c>
      <c r="N85" s="69">
        <f t="shared" si="9"/>
        <v>8.8495575221238937E-2</v>
      </c>
      <c r="O85" s="70">
        <f t="shared" si="10"/>
        <v>618</v>
      </c>
      <c r="P85" s="70">
        <f t="shared" si="11"/>
        <v>15</v>
      </c>
      <c r="Q85" s="87">
        <f t="shared" si="12"/>
        <v>2.4271844660194174E-2</v>
      </c>
      <c r="R85" s="68"/>
      <c r="S85" s="68">
        <v>689</v>
      </c>
      <c r="T85" s="68">
        <v>79</v>
      </c>
      <c r="U85" s="68">
        <v>96</v>
      </c>
      <c r="V85" s="69">
        <f t="shared" si="13"/>
        <v>0.13933236574746008</v>
      </c>
      <c r="W85" s="70">
        <f t="shared" si="14"/>
        <v>593</v>
      </c>
      <c r="X85" s="70">
        <f t="shared" si="15"/>
        <v>-17</v>
      </c>
      <c r="Y85" s="87">
        <f t="shared" si="16"/>
        <v>-2.866779089376054E-2</v>
      </c>
      <c r="Z85" s="69"/>
      <c r="AA85" s="68">
        <v>605</v>
      </c>
      <c r="AB85" s="68">
        <v>59</v>
      </c>
      <c r="AC85" s="68">
        <v>55</v>
      </c>
      <c r="AD85" s="69">
        <f t="shared" si="17"/>
        <v>9.0909090909090912E-2</v>
      </c>
      <c r="AE85" s="70">
        <f t="shared" si="18"/>
        <v>550</v>
      </c>
      <c r="AF85" s="70">
        <f t="shared" si="19"/>
        <v>4</v>
      </c>
      <c r="AG85" s="87">
        <f t="shared" si="20"/>
        <v>7.2727272727272727E-3</v>
      </c>
      <c r="AH85" s="72">
        <v>0.14000000000000001</v>
      </c>
      <c r="AI85" s="71">
        <v>10</v>
      </c>
      <c r="AJ85" s="71">
        <v>21</v>
      </c>
      <c r="AK85" s="71">
        <v>18</v>
      </c>
    </row>
    <row r="86" spans="1:37">
      <c r="A86" s="14" t="s">
        <v>33</v>
      </c>
      <c r="B86" s="14" t="s">
        <v>68</v>
      </c>
      <c r="C86" s="14" t="s">
        <v>69</v>
      </c>
      <c r="D86" s="3">
        <v>532</v>
      </c>
      <c r="E86" s="3">
        <v>19</v>
      </c>
      <c r="F86" s="3">
        <v>22</v>
      </c>
      <c r="G86" s="58">
        <f t="shared" si="8"/>
        <v>4.1353383458646614E-2</v>
      </c>
      <c r="H86" s="59">
        <f t="shared" si="21"/>
        <v>510</v>
      </c>
      <c r="I86" s="59">
        <f t="shared" si="22"/>
        <v>-3</v>
      </c>
      <c r="J86" s="87">
        <f t="shared" si="23"/>
        <v>-5.8823529411764705E-3</v>
      </c>
      <c r="K86" s="3">
        <v>156</v>
      </c>
      <c r="L86" s="3">
        <v>9</v>
      </c>
      <c r="M86" s="3">
        <v>12</v>
      </c>
      <c r="N86" s="58">
        <f t="shared" si="9"/>
        <v>7.6923076923076927E-2</v>
      </c>
      <c r="O86" s="59">
        <f t="shared" si="10"/>
        <v>144</v>
      </c>
      <c r="P86" s="59">
        <f t="shared" si="11"/>
        <v>-3</v>
      </c>
      <c r="Q86" s="87">
        <f t="shared" si="12"/>
        <v>-2.0833333333333332E-2</v>
      </c>
      <c r="R86" s="3"/>
      <c r="S86" s="3">
        <v>759</v>
      </c>
      <c r="T86" s="3">
        <v>62</v>
      </c>
      <c r="U86" s="3">
        <v>56</v>
      </c>
      <c r="V86" s="58">
        <f t="shared" si="13"/>
        <v>7.378129117259552E-2</v>
      </c>
      <c r="W86" s="59">
        <f t="shared" si="14"/>
        <v>703</v>
      </c>
      <c r="X86" s="59">
        <f t="shared" si="15"/>
        <v>6</v>
      </c>
      <c r="Y86" s="87">
        <f t="shared" si="16"/>
        <v>8.5348506401137988E-3</v>
      </c>
      <c r="Z86" s="58"/>
      <c r="AA86" s="3">
        <v>759</v>
      </c>
      <c r="AB86" s="3">
        <v>84</v>
      </c>
      <c r="AC86" s="3">
        <v>61</v>
      </c>
      <c r="AD86" s="58">
        <f t="shared" si="17"/>
        <v>8.0368906455862976E-2</v>
      </c>
      <c r="AE86" s="59">
        <f t="shared" si="18"/>
        <v>698</v>
      </c>
      <c r="AF86" s="59">
        <f t="shared" si="19"/>
        <v>23</v>
      </c>
      <c r="AG86" s="87">
        <f t="shared" si="20"/>
        <v>3.2951289398280799E-2</v>
      </c>
    </row>
    <row r="87" spans="1:37">
      <c r="A87" s="14" t="s">
        <v>33</v>
      </c>
      <c r="B87" s="14" t="s">
        <v>86</v>
      </c>
      <c r="C87" s="14" t="s">
        <v>87</v>
      </c>
      <c r="D87" s="3">
        <v>27</v>
      </c>
      <c r="E87" s="3">
        <v>9</v>
      </c>
      <c r="F87" s="3">
        <v>8</v>
      </c>
      <c r="G87" s="58">
        <f t="shared" si="8"/>
        <v>0.29629629629629628</v>
      </c>
      <c r="H87" s="59">
        <f t="shared" si="21"/>
        <v>19</v>
      </c>
      <c r="I87" s="59">
        <f t="shared" si="22"/>
        <v>1</v>
      </c>
      <c r="J87" s="87">
        <f t="shared" si="23"/>
        <v>5.2631578947368418E-2</v>
      </c>
      <c r="K87" s="3">
        <v>35</v>
      </c>
      <c r="L87" s="3">
        <v>4</v>
      </c>
      <c r="M87" s="3">
        <v>1</v>
      </c>
      <c r="N87" s="58">
        <f t="shared" si="9"/>
        <v>2.8571428571428571E-2</v>
      </c>
      <c r="O87" s="59">
        <f t="shared" si="10"/>
        <v>34</v>
      </c>
      <c r="P87" s="59">
        <f t="shared" si="11"/>
        <v>3</v>
      </c>
      <c r="Q87" s="87">
        <f t="shared" si="12"/>
        <v>8.8235294117647065E-2</v>
      </c>
      <c r="R87" s="3"/>
      <c r="S87" s="3">
        <v>67</v>
      </c>
      <c r="T87" s="3">
        <v>3</v>
      </c>
      <c r="U87" s="3">
        <v>4</v>
      </c>
      <c r="V87" s="58">
        <f t="shared" si="13"/>
        <v>5.9701492537313432E-2</v>
      </c>
      <c r="W87" s="59">
        <f t="shared" si="14"/>
        <v>63</v>
      </c>
      <c r="X87" s="59">
        <f t="shared" si="15"/>
        <v>-1</v>
      </c>
      <c r="Y87" s="87">
        <f t="shared" si="16"/>
        <v>-1.5873015873015872E-2</v>
      </c>
      <c r="Z87" s="58"/>
      <c r="AA87" s="3">
        <v>57</v>
      </c>
      <c r="AB87" s="3">
        <v>7</v>
      </c>
      <c r="AC87" s="3">
        <v>4</v>
      </c>
      <c r="AD87" s="58">
        <f t="shared" si="17"/>
        <v>7.0175438596491224E-2</v>
      </c>
      <c r="AE87" s="59">
        <f t="shared" si="18"/>
        <v>53</v>
      </c>
      <c r="AF87" s="59">
        <f t="shared" si="19"/>
        <v>3</v>
      </c>
      <c r="AG87" s="87">
        <f t="shared" si="20"/>
        <v>5.6603773584905662E-2</v>
      </c>
    </row>
    <row r="88" spans="1:37">
      <c r="A88" s="14" t="s">
        <v>33</v>
      </c>
      <c r="B88" s="14" t="s">
        <v>88</v>
      </c>
      <c r="C88" s="14" t="s">
        <v>89</v>
      </c>
      <c r="D88" s="3">
        <v>52</v>
      </c>
      <c r="E88" s="3">
        <v>11</v>
      </c>
      <c r="F88" s="3">
        <v>16</v>
      </c>
      <c r="G88" s="58">
        <f t="shared" si="8"/>
        <v>0.30769230769230771</v>
      </c>
      <c r="H88" s="59">
        <f t="shared" si="21"/>
        <v>36</v>
      </c>
      <c r="I88" s="59">
        <f t="shared" si="22"/>
        <v>-5</v>
      </c>
      <c r="J88" s="87">
        <f t="shared" si="23"/>
        <v>-0.1388888888888889</v>
      </c>
      <c r="K88" s="3">
        <v>79</v>
      </c>
      <c r="L88" s="3">
        <v>6</v>
      </c>
      <c r="M88" s="3">
        <v>6</v>
      </c>
      <c r="N88" s="58">
        <f t="shared" si="9"/>
        <v>7.5949367088607597E-2</v>
      </c>
      <c r="O88" s="59">
        <f t="shared" si="10"/>
        <v>73</v>
      </c>
      <c r="P88" s="59">
        <f t="shared" si="11"/>
        <v>0</v>
      </c>
      <c r="Q88" s="87">
        <f t="shared" si="12"/>
        <v>0</v>
      </c>
      <c r="R88" s="3"/>
      <c r="S88" s="3">
        <v>84</v>
      </c>
      <c r="T88" s="3">
        <v>9</v>
      </c>
      <c r="U88" s="3">
        <v>4</v>
      </c>
      <c r="V88" s="58">
        <f t="shared" si="13"/>
        <v>4.7619047619047616E-2</v>
      </c>
      <c r="W88" s="59">
        <f t="shared" si="14"/>
        <v>80</v>
      </c>
      <c r="X88" s="59">
        <f t="shared" si="15"/>
        <v>5</v>
      </c>
      <c r="Y88" s="87">
        <f t="shared" si="16"/>
        <v>6.25E-2</v>
      </c>
      <c r="Z88" s="58"/>
      <c r="AA88" s="3">
        <v>73</v>
      </c>
      <c r="AB88" s="3">
        <v>5</v>
      </c>
      <c r="AC88" s="3">
        <v>9</v>
      </c>
      <c r="AD88" s="58">
        <f t="shared" si="17"/>
        <v>0.12328767123287671</v>
      </c>
      <c r="AE88" s="59">
        <f t="shared" si="18"/>
        <v>64</v>
      </c>
      <c r="AF88" s="59">
        <f t="shared" si="19"/>
        <v>-4</v>
      </c>
      <c r="AG88" s="87">
        <f t="shared" si="20"/>
        <v>-6.25E-2</v>
      </c>
    </row>
    <row r="89" spans="1:37">
      <c r="A89" s="14" t="s">
        <v>33</v>
      </c>
      <c r="B89" s="14" t="s">
        <v>80</v>
      </c>
      <c r="C89" s="14" t="s">
        <v>81</v>
      </c>
      <c r="D89" s="3">
        <v>10</v>
      </c>
      <c r="E89" s="3">
        <v>4</v>
      </c>
      <c r="F89" s="3">
        <v>3</v>
      </c>
      <c r="G89" s="58">
        <f t="shared" si="8"/>
        <v>0.3</v>
      </c>
      <c r="H89" s="59">
        <f t="shared" si="21"/>
        <v>7</v>
      </c>
      <c r="I89" s="59">
        <f t="shared" si="22"/>
        <v>1</v>
      </c>
      <c r="J89" s="87">
        <f t="shared" si="23"/>
        <v>0.14285714285714285</v>
      </c>
      <c r="K89" s="3">
        <v>10</v>
      </c>
      <c r="L89" s="3">
        <v>1</v>
      </c>
      <c r="M89" s="3">
        <v>4</v>
      </c>
      <c r="N89" s="58">
        <f t="shared" si="9"/>
        <v>0.4</v>
      </c>
      <c r="O89" s="59">
        <f t="shared" si="10"/>
        <v>6</v>
      </c>
      <c r="P89" s="59">
        <f t="shared" si="11"/>
        <v>-3</v>
      </c>
      <c r="Q89" s="87">
        <f t="shared" si="12"/>
        <v>-0.5</v>
      </c>
      <c r="R89" s="3"/>
      <c r="S89" s="3">
        <v>13</v>
      </c>
      <c r="T89" s="3">
        <v>2</v>
      </c>
      <c r="U89" s="3">
        <v>0</v>
      </c>
      <c r="V89" s="58">
        <f t="shared" si="13"/>
        <v>0</v>
      </c>
      <c r="W89" s="59">
        <f t="shared" si="14"/>
        <v>13</v>
      </c>
      <c r="X89" s="59">
        <f t="shared" si="15"/>
        <v>2</v>
      </c>
      <c r="Y89" s="87">
        <f t="shared" si="16"/>
        <v>0.15384615384615385</v>
      </c>
      <c r="Z89" s="58"/>
      <c r="AA89" s="3">
        <v>5</v>
      </c>
      <c r="AB89" s="3">
        <v>3</v>
      </c>
      <c r="AC89" s="3">
        <v>1</v>
      </c>
      <c r="AD89" s="58">
        <f t="shared" si="17"/>
        <v>0.2</v>
      </c>
      <c r="AE89" s="59">
        <f t="shared" si="18"/>
        <v>4</v>
      </c>
      <c r="AF89" s="59">
        <f t="shared" si="19"/>
        <v>2</v>
      </c>
      <c r="AG89" s="87">
        <f t="shared" si="20"/>
        <v>0.5</v>
      </c>
    </row>
    <row r="90" spans="1:37" s="77" customFormat="1">
      <c r="A90" s="73" t="s">
        <v>33</v>
      </c>
      <c r="B90" s="73" t="s">
        <v>118</v>
      </c>
      <c r="C90" s="73" t="s">
        <v>119</v>
      </c>
      <c r="D90" s="74">
        <v>1191</v>
      </c>
      <c r="E90" s="74">
        <v>347</v>
      </c>
      <c r="F90" s="74">
        <v>51</v>
      </c>
      <c r="G90" s="75">
        <f t="shared" si="8"/>
        <v>4.2821158690176324E-2</v>
      </c>
      <c r="H90" s="76">
        <f t="shared" si="21"/>
        <v>1140</v>
      </c>
      <c r="I90" s="76">
        <f t="shared" si="22"/>
        <v>296</v>
      </c>
      <c r="J90" s="87">
        <f t="shared" si="23"/>
        <v>0.25964912280701752</v>
      </c>
      <c r="K90" s="74">
        <v>1848</v>
      </c>
      <c r="L90" s="74">
        <v>987</v>
      </c>
      <c r="M90" s="74">
        <v>599</v>
      </c>
      <c r="N90" s="78">
        <f t="shared" si="9"/>
        <v>0.32413419913419911</v>
      </c>
      <c r="O90" s="79">
        <f t="shared" si="10"/>
        <v>1249</v>
      </c>
      <c r="P90" s="79">
        <f t="shared" si="11"/>
        <v>388</v>
      </c>
      <c r="Q90" s="88">
        <f t="shared" si="12"/>
        <v>0.31064851881505207</v>
      </c>
      <c r="R90" s="74"/>
      <c r="S90" s="74">
        <v>2035</v>
      </c>
      <c r="T90" s="74">
        <v>1775</v>
      </c>
      <c r="U90" s="74">
        <v>111</v>
      </c>
      <c r="V90" s="75">
        <f t="shared" si="13"/>
        <v>5.4545454545454543E-2</v>
      </c>
      <c r="W90" s="76">
        <f t="shared" si="14"/>
        <v>1924</v>
      </c>
      <c r="X90" s="76">
        <f t="shared" si="15"/>
        <v>1664</v>
      </c>
      <c r="Y90" s="87">
        <f t="shared" si="16"/>
        <v>0.86486486486486491</v>
      </c>
      <c r="Z90" s="75"/>
      <c r="AA90" s="74">
        <v>1854</v>
      </c>
      <c r="AB90" s="74">
        <v>1536</v>
      </c>
      <c r="AC90" s="74">
        <v>126</v>
      </c>
      <c r="AD90" s="75">
        <f t="shared" si="17"/>
        <v>6.7961165048543687E-2</v>
      </c>
      <c r="AE90" s="76">
        <f t="shared" si="18"/>
        <v>1728</v>
      </c>
      <c r="AF90" s="76">
        <f t="shared" si="19"/>
        <v>1410</v>
      </c>
      <c r="AG90" s="87">
        <f t="shared" si="20"/>
        <v>0.81597222222222221</v>
      </c>
      <c r="AH90" s="80"/>
    </row>
    <row r="91" spans="1:37">
      <c r="A91" s="14" t="s">
        <v>33</v>
      </c>
      <c r="B91" s="14" t="s">
        <v>126</v>
      </c>
      <c r="C91" s="14" t="s">
        <v>127</v>
      </c>
      <c r="D91" s="3">
        <v>546</v>
      </c>
      <c r="E91" s="3">
        <v>40</v>
      </c>
      <c r="F91" s="3">
        <v>26</v>
      </c>
      <c r="G91" s="58">
        <f t="shared" si="8"/>
        <v>4.7619047619047616E-2</v>
      </c>
      <c r="H91" s="59">
        <f t="shared" si="21"/>
        <v>520</v>
      </c>
      <c r="I91" s="59">
        <f t="shared" si="22"/>
        <v>14</v>
      </c>
      <c r="J91" s="87">
        <f t="shared" si="23"/>
        <v>2.6923076923076925E-2</v>
      </c>
      <c r="K91" s="3">
        <v>694</v>
      </c>
      <c r="L91" s="3">
        <v>55</v>
      </c>
      <c r="M91" s="3">
        <v>53</v>
      </c>
      <c r="N91" s="58">
        <f t="shared" si="9"/>
        <v>7.6368876080691636E-2</v>
      </c>
      <c r="O91" s="59">
        <f t="shared" si="10"/>
        <v>641</v>
      </c>
      <c r="P91" s="59">
        <f t="shared" si="11"/>
        <v>2</v>
      </c>
      <c r="Q91" s="87">
        <f t="shared" si="12"/>
        <v>3.1201248049921998E-3</v>
      </c>
      <c r="R91" s="3"/>
      <c r="S91" s="3">
        <v>637</v>
      </c>
      <c r="T91" s="3">
        <v>69</v>
      </c>
      <c r="U91" s="3">
        <v>52</v>
      </c>
      <c r="V91" s="58">
        <f t="shared" si="13"/>
        <v>8.1632653061224483E-2</v>
      </c>
      <c r="W91" s="59">
        <f t="shared" si="14"/>
        <v>585</v>
      </c>
      <c r="X91" s="59">
        <f t="shared" si="15"/>
        <v>17</v>
      </c>
      <c r="Y91" s="87">
        <f t="shared" si="16"/>
        <v>2.9059829059829061E-2</v>
      </c>
      <c r="Z91" s="58"/>
      <c r="AA91" s="3">
        <v>657</v>
      </c>
      <c r="AB91" s="3">
        <v>78</v>
      </c>
      <c r="AC91" s="3">
        <v>45</v>
      </c>
      <c r="AD91" s="58">
        <f t="shared" si="17"/>
        <v>6.8493150684931503E-2</v>
      </c>
      <c r="AE91" s="59">
        <f t="shared" si="18"/>
        <v>612</v>
      </c>
      <c r="AF91" s="59">
        <f t="shared" si="19"/>
        <v>33</v>
      </c>
      <c r="AG91" s="87">
        <f t="shared" si="20"/>
        <v>5.3921568627450983E-2</v>
      </c>
    </row>
    <row r="92" spans="1:37" s="71" customFormat="1">
      <c r="A92" s="67" t="s">
        <v>33</v>
      </c>
      <c r="B92" s="67" t="s">
        <v>138</v>
      </c>
      <c r="C92" s="67" t="s">
        <v>139</v>
      </c>
      <c r="D92" s="68">
        <v>1044</v>
      </c>
      <c r="E92" s="68">
        <v>78</v>
      </c>
      <c r="F92" s="68">
        <v>29</v>
      </c>
      <c r="G92" s="69">
        <f t="shared" si="8"/>
        <v>2.7777777777777776E-2</v>
      </c>
      <c r="H92" s="70">
        <f t="shared" si="21"/>
        <v>1015</v>
      </c>
      <c r="I92" s="70">
        <f t="shared" si="22"/>
        <v>49</v>
      </c>
      <c r="J92" s="87">
        <f t="shared" si="23"/>
        <v>4.8275862068965517E-2</v>
      </c>
      <c r="K92" s="68">
        <v>1304</v>
      </c>
      <c r="L92" s="68">
        <v>196</v>
      </c>
      <c r="M92" s="68">
        <v>136</v>
      </c>
      <c r="N92" s="69">
        <f t="shared" si="9"/>
        <v>0.10429447852760736</v>
      </c>
      <c r="O92" s="70">
        <f t="shared" si="10"/>
        <v>1168</v>
      </c>
      <c r="P92" s="70">
        <f t="shared" si="11"/>
        <v>60</v>
      </c>
      <c r="Q92" s="87">
        <f t="shared" si="12"/>
        <v>5.1369863013698627E-2</v>
      </c>
      <c r="R92" s="68"/>
      <c r="S92" s="68">
        <v>895</v>
      </c>
      <c r="T92" s="68">
        <v>197</v>
      </c>
      <c r="U92" s="68">
        <v>75</v>
      </c>
      <c r="V92" s="69">
        <f t="shared" si="13"/>
        <v>8.3798882681564241E-2</v>
      </c>
      <c r="W92" s="70">
        <f t="shared" si="14"/>
        <v>820</v>
      </c>
      <c r="X92" s="70">
        <f t="shared" si="15"/>
        <v>122</v>
      </c>
      <c r="Y92" s="87">
        <f t="shared" si="16"/>
        <v>0.14878048780487804</v>
      </c>
      <c r="Z92" s="69"/>
      <c r="AA92" s="68">
        <v>1112</v>
      </c>
      <c r="AB92" s="68">
        <v>167</v>
      </c>
      <c r="AC92" s="68">
        <v>90</v>
      </c>
      <c r="AD92" s="69">
        <f t="shared" si="17"/>
        <v>8.0935251798561147E-2</v>
      </c>
      <c r="AE92" s="70">
        <f t="shared" si="18"/>
        <v>1022</v>
      </c>
      <c r="AF92" s="70">
        <f t="shared" si="19"/>
        <v>77</v>
      </c>
      <c r="AG92" s="87">
        <f t="shared" si="20"/>
        <v>7.5342465753424653E-2</v>
      </c>
      <c r="AH92" s="72">
        <v>0.05</v>
      </c>
      <c r="AI92" s="71">
        <v>11</v>
      </c>
      <c r="AJ92" s="71">
        <v>17</v>
      </c>
      <c r="AK92" s="71">
        <v>12</v>
      </c>
    </row>
    <row r="93" spans="1:37" s="71" customFormat="1">
      <c r="A93" s="67" t="s">
        <v>33</v>
      </c>
      <c r="B93" s="67" t="s">
        <v>120</v>
      </c>
      <c r="C93" s="67" t="s">
        <v>121</v>
      </c>
      <c r="D93" s="68">
        <v>2713</v>
      </c>
      <c r="E93" s="68">
        <v>110</v>
      </c>
      <c r="F93" s="68">
        <v>68</v>
      </c>
      <c r="G93" s="69">
        <f t="shared" si="8"/>
        <v>2.5064504238849983E-2</v>
      </c>
      <c r="H93" s="70">
        <f t="shared" si="21"/>
        <v>2645</v>
      </c>
      <c r="I93" s="70">
        <f t="shared" si="22"/>
        <v>42</v>
      </c>
      <c r="J93" s="87">
        <f t="shared" si="23"/>
        <v>1.5879017013232515E-2</v>
      </c>
      <c r="K93" s="68">
        <v>6614</v>
      </c>
      <c r="L93" s="68">
        <v>442</v>
      </c>
      <c r="M93" s="68">
        <v>415</v>
      </c>
      <c r="N93" s="69">
        <f t="shared" si="9"/>
        <v>6.2745690958572728E-2</v>
      </c>
      <c r="O93" s="70">
        <f t="shared" si="10"/>
        <v>6199</v>
      </c>
      <c r="P93" s="70">
        <f t="shared" si="11"/>
        <v>27</v>
      </c>
      <c r="Q93" s="87">
        <f t="shared" si="12"/>
        <v>4.3555412163252139E-3</v>
      </c>
      <c r="R93" s="68"/>
      <c r="S93" s="68">
        <v>3318</v>
      </c>
      <c r="T93" s="68">
        <v>380</v>
      </c>
      <c r="U93" s="68">
        <v>335</v>
      </c>
      <c r="V93" s="69">
        <f t="shared" si="13"/>
        <v>0.10096443640747438</v>
      </c>
      <c r="W93" s="70">
        <f t="shared" si="14"/>
        <v>2983</v>
      </c>
      <c r="X93" s="70">
        <f t="shared" si="15"/>
        <v>45</v>
      </c>
      <c r="Y93" s="87">
        <f t="shared" si="16"/>
        <v>1.5085484411666107E-2</v>
      </c>
      <c r="Z93" s="69"/>
      <c r="AA93" s="68">
        <v>2358</v>
      </c>
      <c r="AB93" s="68">
        <v>411</v>
      </c>
      <c r="AC93" s="68">
        <v>300</v>
      </c>
      <c r="AD93" s="69">
        <f t="shared" si="17"/>
        <v>0.1272264631043257</v>
      </c>
      <c r="AE93" s="70">
        <f t="shared" si="18"/>
        <v>2058</v>
      </c>
      <c r="AF93" s="70">
        <f t="shared" si="19"/>
        <v>111</v>
      </c>
      <c r="AG93" s="87">
        <f t="shared" si="20"/>
        <v>5.393586005830904E-2</v>
      </c>
      <c r="AH93" s="71">
        <v>9</v>
      </c>
      <c r="AI93" s="71">
        <v>8</v>
      </c>
      <c r="AJ93" s="71">
        <v>10</v>
      </c>
      <c r="AK93" s="71">
        <v>10</v>
      </c>
    </row>
    <row r="94" spans="1:37">
      <c r="A94" s="14" t="s">
        <v>33</v>
      </c>
      <c r="B94" s="14" t="s">
        <v>144</v>
      </c>
      <c r="C94" s="14" t="s">
        <v>145</v>
      </c>
      <c r="D94" s="3">
        <v>109</v>
      </c>
      <c r="E94" s="3">
        <v>18</v>
      </c>
      <c r="F94" s="3">
        <v>13</v>
      </c>
      <c r="G94" s="58">
        <f t="shared" si="8"/>
        <v>0.11926605504587157</v>
      </c>
      <c r="H94" s="59">
        <f t="shared" si="21"/>
        <v>96</v>
      </c>
      <c r="I94" s="59">
        <f t="shared" si="22"/>
        <v>5</v>
      </c>
      <c r="J94" s="87">
        <f t="shared" si="23"/>
        <v>5.2083333333333336E-2</v>
      </c>
      <c r="K94" s="3">
        <v>179</v>
      </c>
      <c r="L94" s="3">
        <v>36</v>
      </c>
      <c r="M94" s="3">
        <v>19</v>
      </c>
      <c r="N94" s="58">
        <f t="shared" si="9"/>
        <v>0.10614525139664804</v>
      </c>
      <c r="O94" s="59">
        <f t="shared" si="10"/>
        <v>160</v>
      </c>
      <c r="P94" s="59">
        <f t="shared" si="11"/>
        <v>17</v>
      </c>
      <c r="Q94" s="87">
        <f t="shared" si="12"/>
        <v>0.10625</v>
      </c>
      <c r="R94" s="3"/>
      <c r="S94" s="3">
        <v>105</v>
      </c>
      <c r="T94" s="3">
        <v>44</v>
      </c>
      <c r="U94" s="3">
        <v>14</v>
      </c>
      <c r="V94" s="58">
        <f t="shared" si="13"/>
        <v>0.13333333333333333</v>
      </c>
      <c r="W94" s="59">
        <f t="shared" si="14"/>
        <v>91</v>
      </c>
      <c r="X94" s="59">
        <f t="shared" si="15"/>
        <v>30</v>
      </c>
      <c r="Y94" s="87">
        <f t="shared" si="16"/>
        <v>0.32967032967032966</v>
      </c>
      <c r="Z94" s="58"/>
      <c r="AA94" s="3">
        <v>111</v>
      </c>
      <c r="AB94" s="3">
        <v>32</v>
      </c>
      <c r="AC94" s="3">
        <v>16</v>
      </c>
      <c r="AD94" s="58">
        <f t="shared" si="17"/>
        <v>0.14414414414414414</v>
      </c>
      <c r="AE94" s="59">
        <f t="shared" si="18"/>
        <v>95</v>
      </c>
      <c r="AF94" s="59">
        <f t="shared" si="19"/>
        <v>16</v>
      </c>
      <c r="AG94" s="87">
        <f t="shared" si="20"/>
        <v>0.16842105263157894</v>
      </c>
    </row>
  </sheetData>
  <mergeCells count="8">
    <mergeCell ref="D4:F4"/>
    <mergeCell ref="H4:J4"/>
    <mergeCell ref="O4:Q4"/>
    <mergeCell ref="W4:Y4"/>
    <mergeCell ref="AE4:AG4"/>
    <mergeCell ref="AA4:AC4"/>
    <mergeCell ref="S4:U4"/>
    <mergeCell ref="K4:M4"/>
  </mergeCells>
  <pageMargins left="0.7" right="0.7" top="0.75" bottom="0.75" header="0.3" footer="0.3"/>
  <pageSetup orientation="portrait" horizontalDpi="4294967292" verticalDpi="429496729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lessThan" id="{EDA91C60-8264-1F4E-B09E-8FF7E56AD178}">
            <xm:f>Raw!$E$34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D1:F3 K1:M3 S1:U3 AA1:AC3 D5:F1048576 D4 AA5:AC1048576 AA4 S5:U1048576 S4 K5:M1048576 K4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5"/>
  <sheetViews>
    <sheetView workbookViewId="0">
      <selection activeCell="I18" sqref="I18"/>
    </sheetView>
  </sheetViews>
  <sheetFormatPr baseColWidth="10" defaultColWidth="8.83203125" defaultRowHeight="14" x14ac:dyDescent="0"/>
  <cols>
    <col min="2" max="2" width="28.83203125" customWidth="1"/>
    <col min="3" max="5" width="11.6640625" customWidth="1"/>
    <col min="6" max="6" width="9.6640625" customWidth="1"/>
    <col min="7" max="9" width="11.6640625" customWidth="1"/>
    <col min="10" max="10" width="9.6640625" customWidth="1"/>
    <col min="11" max="13" width="11.6640625" customWidth="1"/>
    <col min="14" max="14" width="9.6640625" customWidth="1"/>
    <col min="15" max="17" width="11.6640625" customWidth="1"/>
  </cols>
  <sheetData>
    <row r="2" spans="1:17" ht="18">
      <c r="A2" s="44" t="s">
        <v>190</v>
      </c>
      <c r="B2" s="44"/>
      <c r="C2" s="96" t="s">
        <v>191</v>
      </c>
      <c r="D2" s="96"/>
      <c r="E2" s="96"/>
      <c r="F2" s="44"/>
      <c r="G2" s="97" t="s">
        <v>192</v>
      </c>
      <c r="H2" s="97"/>
      <c r="I2" s="97"/>
      <c r="J2" s="44"/>
      <c r="K2" s="98" t="s">
        <v>193</v>
      </c>
      <c r="L2" s="98"/>
      <c r="M2" s="98"/>
      <c r="N2" s="44"/>
      <c r="O2" s="99" t="s">
        <v>194</v>
      </c>
      <c r="P2" s="99"/>
      <c r="Q2" s="99"/>
    </row>
    <row r="3" spans="1:17" ht="15" thickBot="1">
      <c r="A3" s="45" t="s">
        <v>195</v>
      </c>
      <c r="B3" s="46"/>
      <c r="C3" s="47" t="s">
        <v>196</v>
      </c>
      <c r="D3" s="48" t="s">
        <v>197</v>
      </c>
      <c r="E3" s="49" t="s">
        <v>198</v>
      </c>
      <c r="F3" s="50"/>
      <c r="G3" s="47" t="s">
        <v>196</v>
      </c>
      <c r="H3" s="48" t="s">
        <v>197</v>
      </c>
      <c r="I3" s="49" t="s">
        <v>198</v>
      </c>
      <c r="J3" s="50"/>
      <c r="K3" s="47" t="s">
        <v>196</v>
      </c>
      <c r="L3" s="48" t="s">
        <v>197</v>
      </c>
      <c r="M3" s="49" t="s">
        <v>198</v>
      </c>
      <c r="N3" s="50"/>
      <c r="O3" s="47" t="s">
        <v>196</v>
      </c>
      <c r="P3" s="48" t="s">
        <v>197</v>
      </c>
      <c r="Q3" s="49" t="s">
        <v>198</v>
      </c>
    </row>
    <row r="4" spans="1:17">
      <c r="A4" s="51" t="s">
        <v>199</v>
      </c>
      <c r="B4" s="52"/>
      <c r="C4" s="100">
        <v>350</v>
      </c>
      <c r="D4" s="100"/>
      <c r="E4" s="100"/>
      <c r="F4" s="52"/>
      <c r="G4" s="100">
        <v>577</v>
      </c>
      <c r="H4" s="100"/>
      <c r="I4" s="100"/>
      <c r="J4" s="52"/>
      <c r="K4" s="100">
        <v>524</v>
      </c>
      <c r="L4" s="100"/>
      <c r="M4" s="100"/>
      <c r="N4" s="52"/>
      <c r="O4" s="100">
        <v>389</v>
      </c>
      <c r="P4" s="100"/>
      <c r="Q4" s="100"/>
    </row>
    <row r="6" spans="1:17">
      <c r="A6" t="s">
        <v>200</v>
      </c>
      <c r="C6" s="15" t="s">
        <v>201</v>
      </c>
      <c r="D6" s="15" t="s">
        <v>201</v>
      </c>
      <c r="E6" s="15" t="s">
        <v>201</v>
      </c>
      <c r="F6" s="15" t="s">
        <v>201</v>
      </c>
      <c r="G6" s="15" t="s">
        <v>201</v>
      </c>
      <c r="H6" s="15" t="s">
        <v>201</v>
      </c>
      <c r="I6" s="15" t="s">
        <v>201</v>
      </c>
      <c r="J6" s="15"/>
      <c r="K6" s="15" t="s">
        <v>201</v>
      </c>
      <c r="L6" s="15" t="s">
        <v>201</v>
      </c>
      <c r="M6" s="15" t="s">
        <v>201</v>
      </c>
      <c r="N6" s="15"/>
      <c r="O6" s="15" t="s">
        <v>201</v>
      </c>
      <c r="P6" s="15" t="s">
        <v>201</v>
      </c>
      <c r="Q6" s="15" t="s">
        <v>201</v>
      </c>
    </row>
    <row r="7" spans="1:17">
      <c r="A7" t="s">
        <v>202</v>
      </c>
      <c r="C7" s="15">
        <v>20130412</v>
      </c>
      <c r="D7" s="15">
        <v>20130412</v>
      </c>
      <c r="E7" s="15">
        <v>20130412</v>
      </c>
      <c r="F7" s="15"/>
      <c r="G7" s="15">
        <v>20130412</v>
      </c>
      <c r="H7" s="15">
        <v>20130412</v>
      </c>
      <c r="I7" s="15">
        <v>20130412</v>
      </c>
      <c r="J7" s="15"/>
      <c r="K7" s="15">
        <v>20130412</v>
      </c>
      <c r="L7" s="15">
        <v>20130412</v>
      </c>
      <c r="M7" s="15">
        <v>20130412</v>
      </c>
      <c r="N7" s="15"/>
      <c r="O7" s="15">
        <v>20130412</v>
      </c>
      <c r="P7" s="15">
        <v>20130412</v>
      </c>
      <c r="Q7" s="15">
        <v>20130412</v>
      </c>
    </row>
    <row r="8" spans="1:17">
      <c r="A8" t="s">
        <v>203</v>
      </c>
      <c r="C8" s="15">
        <v>20130412</v>
      </c>
      <c r="D8" s="15">
        <v>20130412</v>
      </c>
      <c r="E8" s="15">
        <v>20130412</v>
      </c>
      <c r="F8" s="15"/>
      <c r="G8" s="15">
        <v>20130412</v>
      </c>
      <c r="H8" s="15">
        <v>20130412</v>
      </c>
      <c r="I8" s="15">
        <v>20130412</v>
      </c>
      <c r="J8" s="15"/>
      <c r="K8" s="15">
        <v>20130412</v>
      </c>
      <c r="L8" s="15">
        <v>20130412</v>
      </c>
      <c r="M8" s="15">
        <v>20130412</v>
      </c>
      <c r="N8" s="15"/>
      <c r="O8" s="15">
        <v>20130412</v>
      </c>
      <c r="P8" s="15">
        <v>20130412</v>
      </c>
      <c r="Q8" s="15">
        <v>20130412</v>
      </c>
    </row>
    <row r="9" spans="1:17">
      <c r="A9" t="s">
        <v>204</v>
      </c>
      <c r="C9" s="15" t="s">
        <v>205</v>
      </c>
      <c r="D9" s="15" t="s">
        <v>205</v>
      </c>
      <c r="E9" s="15" t="s">
        <v>205</v>
      </c>
      <c r="F9" s="15"/>
      <c r="G9" s="15" t="s">
        <v>205</v>
      </c>
      <c r="H9" s="15" t="s">
        <v>205</v>
      </c>
      <c r="I9" s="15" t="s">
        <v>205</v>
      </c>
      <c r="J9" s="15"/>
      <c r="K9" s="15" t="s">
        <v>205</v>
      </c>
      <c r="L9" s="15" t="s">
        <v>205</v>
      </c>
      <c r="M9" s="15" t="s">
        <v>205</v>
      </c>
      <c r="N9" s="15"/>
      <c r="O9" s="15" t="s">
        <v>205</v>
      </c>
      <c r="P9" s="15" t="s">
        <v>205</v>
      </c>
      <c r="Q9" s="15" t="s">
        <v>205</v>
      </c>
    </row>
    <row r="10" spans="1:17">
      <c r="A10" t="s">
        <v>206</v>
      </c>
      <c r="C10" s="15" t="s">
        <v>31</v>
      </c>
      <c r="D10" s="15" t="s">
        <v>31</v>
      </c>
      <c r="E10" s="15" t="s">
        <v>31</v>
      </c>
      <c r="F10" s="15"/>
      <c r="G10" s="15" t="s">
        <v>31</v>
      </c>
      <c r="H10" s="15" t="s">
        <v>31</v>
      </c>
      <c r="I10" s="15" t="s">
        <v>31</v>
      </c>
      <c r="J10" s="15"/>
      <c r="K10" s="15" t="s">
        <v>31</v>
      </c>
      <c r="L10" s="15" t="s">
        <v>31</v>
      </c>
      <c r="M10" s="15" t="s">
        <v>31</v>
      </c>
      <c r="N10" s="15"/>
      <c r="O10" s="15" t="s">
        <v>31</v>
      </c>
      <c r="P10" s="15" t="s">
        <v>31</v>
      </c>
      <c r="Q10" s="15" t="s">
        <v>31</v>
      </c>
    </row>
    <row r="11" spans="1:17" s="53" customFormat="1">
      <c r="A11" s="53" t="s">
        <v>207</v>
      </c>
      <c r="C11" s="54">
        <v>1</v>
      </c>
      <c r="D11" s="54">
        <v>5</v>
      </c>
      <c r="E11" s="54">
        <v>9</v>
      </c>
      <c r="F11" s="54"/>
      <c r="G11" s="54">
        <v>2</v>
      </c>
      <c r="H11" s="54">
        <v>6</v>
      </c>
      <c r="I11" s="54">
        <v>10</v>
      </c>
      <c r="J11" s="54"/>
      <c r="K11" s="54">
        <v>3</v>
      </c>
      <c r="L11" s="54">
        <v>7</v>
      </c>
      <c r="M11" s="54">
        <v>11</v>
      </c>
      <c r="N11" s="54"/>
      <c r="O11" s="54">
        <v>4</v>
      </c>
      <c r="P11" s="54">
        <v>8</v>
      </c>
      <c r="Q11" s="54">
        <v>12</v>
      </c>
    </row>
    <row r="12" spans="1:17">
      <c r="A12" t="s">
        <v>208</v>
      </c>
      <c r="C12" s="15">
        <v>280</v>
      </c>
      <c r="D12" s="15">
        <v>280</v>
      </c>
      <c r="E12" s="15">
        <v>280</v>
      </c>
      <c r="F12" s="15"/>
      <c r="G12" s="15">
        <v>280</v>
      </c>
      <c r="H12" s="15">
        <v>280</v>
      </c>
      <c r="I12" s="15">
        <v>280</v>
      </c>
      <c r="J12" s="15"/>
      <c r="K12" s="15">
        <v>280</v>
      </c>
      <c r="L12" s="15">
        <v>280</v>
      </c>
      <c r="M12" s="15">
        <v>280</v>
      </c>
      <c r="N12" s="15"/>
      <c r="O12" s="15">
        <v>280</v>
      </c>
      <c r="P12" s="15">
        <v>280</v>
      </c>
      <c r="Q12" s="15">
        <v>280</v>
      </c>
    </row>
    <row r="13" spans="1:17">
      <c r="A13" t="s">
        <v>209</v>
      </c>
      <c r="C13" s="15">
        <v>278</v>
      </c>
      <c r="D13" s="15">
        <v>280</v>
      </c>
      <c r="E13" s="15">
        <v>280</v>
      </c>
      <c r="F13" s="15"/>
      <c r="G13" s="15">
        <v>280</v>
      </c>
      <c r="H13" s="15">
        <v>280</v>
      </c>
      <c r="I13" s="15">
        <v>280</v>
      </c>
      <c r="J13" s="15"/>
      <c r="K13" s="15">
        <v>280</v>
      </c>
      <c r="L13" s="15">
        <v>280</v>
      </c>
      <c r="M13" s="15">
        <v>280</v>
      </c>
      <c r="N13" s="15"/>
      <c r="O13" s="15">
        <v>280</v>
      </c>
      <c r="P13" s="15">
        <v>280</v>
      </c>
      <c r="Q13" s="15">
        <v>280</v>
      </c>
    </row>
    <row r="14" spans="1:17">
      <c r="A14" t="s">
        <v>210</v>
      </c>
      <c r="C14" s="15">
        <v>280</v>
      </c>
      <c r="D14" s="15">
        <v>280</v>
      </c>
      <c r="E14" s="15">
        <v>280</v>
      </c>
      <c r="F14" s="15"/>
      <c r="G14" s="15">
        <v>280</v>
      </c>
      <c r="H14" s="15">
        <v>280</v>
      </c>
      <c r="I14" s="15">
        <v>280</v>
      </c>
      <c r="J14" s="15"/>
      <c r="K14" s="15">
        <v>280</v>
      </c>
      <c r="L14" s="15">
        <v>280</v>
      </c>
      <c r="M14" s="15">
        <v>280</v>
      </c>
      <c r="N14" s="15"/>
      <c r="O14" s="15">
        <v>280</v>
      </c>
      <c r="P14" s="15">
        <v>280</v>
      </c>
      <c r="Q14" s="15">
        <v>280</v>
      </c>
    </row>
    <row r="15" spans="1:17">
      <c r="A15" t="s">
        <v>211</v>
      </c>
      <c r="C15" s="15">
        <v>0.99299999999999999</v>
      </c>
      <c r="D15" s="15">
        <v>1</v>
      </c>
      <c r="E15" s="15">
        <v>1</v>
      </c>
      <c r="F15" s="15"/>
      <c r="G15" s="15">
        <v>1</v>
      </c>
      <c r="H15" s="15">
        <v>1</v>
      </c>
      <c r="I15" s="15">
        <v>1</v>
      </c>
      <c r="J15" s="15"/>
      <c r="K15" s="15">
        <v>1</v>
      </c>
      <c r="L15" s="15">
        <v>1</v>
      </c>
      <c r="M15" s="15">
        <v>1</v>
      </c>
      <c r="N15" s="15"/>
      <c r="O15" s="15">
        <v>1</v>
      </c>
      <c r="P15" s="15">
        <v>1</v>
      </c>
      <c r="Q15" s="15">
        <v>1</v>
      </c>
    </row>
    <row r="16" spans="1:17">
      <c r="A16" t="s">
        <v>212</v>
      </c>
      <c r="C16" s="15">
        <v>3</v>
      </c>
      <c r="D16" s="15">
        <v>3</v>
      </c>
      <c r="E16" s="15">
        <v>3</v>
      </c>
      <c r="F16" s="15"/>
      <c r="G16" s="15">
        <v>3</v>
      </c>
      <c r="H16" s="15">
        <v>3</v>
      </c>
      <c r="I16" s="15">
        <v>3</v>
      </c>
      <c r="J16" s="15"/>
      <c r="K16" s="15">
        <v>3</v>
      </c>
      <c r="L16" s="15">
        <v>3</v>
      </c>
      <c r="M16" s="15">
        <v>3</v>
      </c>
      <c r="N16" s="15"/>
      <c r="O16" s="15">
        <v>3</v>
      </c>
      <c r="P16" s="15">
        <v>3</v>
      </c>
      <c r="Q16" s="15">
        <v>3</v>
      </c>
    </row>
    <row r="17" spans="1:17">
      <c r="A17" t="s">
        <v>213</v>
      </c>
      <c r="C17" s="15" t="s">
        <v>32</v>
      </c>
      <c r="D17" s="15" t="s">
        <v>32</v>
      </c>
      <c r="E17" s="15" t="s">
        <v>32</v>
      </c>
      <c r="F17" s="15"/>
      <c r="G17" s="15" t="s">
        <v>32</v>
      </c>
      <c r="H17" s="15" t="s">
        <v>32</v>
      </c>
      <c r="I17" s="15" t="s">
        <v>32</v>
      </c>
      <c r="J17" s="15"/>
      <c r="K17" s="15" t="s">
        <v>32</v>
      </c>
      <c r="L17" s="15" t="s">
        <v>32</v>
      </c>
      <c r="M17" s="15" t="s">
        <v>32</v>
      </c>
      <c r="N17" s="15"/>
      <c r="O17" s="15" t="s">
        <v>32</v>
      </c>
      <c r="P17" s="15" t="s">
        <v>32</v>
      </c>
      <c r="Q17" s="15" t="s">
        <v>32</v>
      </c>
    </row>
    <row r="18" spans="1:17">
      <c r="A18" t="s">
        <v>214</v>
      </c>
      <c r="C18" s="15">
        <v>0.1</v>
      </c>
      <c r="D18" s="15">
        <v>0.26</v>
      </c>
      <c r="E18" s="15">
        <v>0.22</v>
      </c>
      <c r="F18" s="15"/>
      <c r="G18" s="15">
        <v>0.1</v>
      </c>
      <c r="H18" s="15">
        <v>0.12</v>
      </c>
      <c r="I18" s="15">
        <v>0.24</v>
      </c>
      <c r="J18" s="15"/>
      <c r="K18" s="15">
        <v>0.12</v>
      </c>
      <c r="L18" s="15">
        <v>0.11</v>
      </c>
      <c r="M18" s="15">
        <v>0.24</v>
      </c>
      <c r="N18" s="15"/>
      <c r="O18" s="15">
        <v>0.14000000000000001</v>
      </c>
      <c r="P18" s="15">
        <v>0.12</v>
      </c>
      <c r="Q18" s="15">
        <v>0.19</v>
      </c>
    </row>
    <row r="19" spans="1:17"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>
      <c r="A20" t="s">
        <v>215</v>
      </c>
      <c r="B20" t="s">
        <v>23</v>
      </c>
      <c r="C20" s="16">
        <v>14210</v>
      </c>
      <c r="D20" s="16">
        <v>15011</v>
      </c>
      <c r="E20" s="16">
        <v>13399</v>
      </c>
      <c r="F20" s="16"/>
      <c r="G20" s="16">
        <v>13423</v>
      </c>
      <c r="H20" s="16">
        <v>12845</v>
      </c>
      <c r="I20" s="16">
        <v>14427</v>
      </c>
      <c r="J20" s="16"/>
      <c r="K20" s="16">
        <v>17232</v>
      </c>
      <c r="L20" s="16">
        <v>13573</v>
      </c>
      <c r="M20" s="16">
        <v>12688</v>
      </c>
      <c r="N20" s="16"/>
      <c r="O20" s="16">
        <v>14651</v>
      </c>
      <c r="P20" s="16">
        <v>17140</v>
      </c>
      <c r="Q20" s="16">
        <v>12890</v>
      </c>
    </row>
    <row r="21" spans="1:17">
      <c r="A21" t="s">
        <v>216</v>
      </c>
      <c r="B21" t="s">
        <v>24</v>
      </c>
      <c r="C21" s="16">
        <v>4227</v>
      </c>
      <c r="D21" s="16">
        <v>4520</v>
      </c>
      <c r="E21" s="16">
        <v>4221</v>
      </c>
      <c r="F21" s="16"/>
      <c r="G21" s="16">
        <v>4152</v>
      </c>
      <c r="H21" s="16">
        <v>3782</v>
      </c>
      <c r="I21" s="16">
        <v>4543</v>
      </c>
      <c r="J21" s="16"/>
      <c r="K21" s="16">
        <v>4997</v>
      </c>
      <c r="L21" s="16">
        <v>4039</v>
      </c>
      <c r="M21" s="16">
        <v>3973</v>
      </c>
      <c r="N21" s="16"/>
      <c r="O21" s="16">
        <v>4509</v>
      </c>
      <c r="P21" s="16">
        <v>5189</v>
      </c>
      <c r="Q21" s="16">
        <v>4026</v>
      </c>
    </row>
    <row r="22" spans="1:17">
      <c r="A22" t="s">
        <v>217</v>
      </c>
      <c r="B22" t="s">
        <v>25</v>
      </c>
      <c r="C22" s="16">
        <v>535</v>
      </c>
      <c r="D22" s="16">
        <v>596</v>
      </c>
      <c r="E22" s="16">
        <v>550</v>
      </c>
      <c r="F22" s="16"/>
      <c r="G22" s="16">
        <v>569</v>
      </c>
      <c r="H22" s="16">
        <v>552</v>
      </c>
      <c r="I22" s="16">
        <v>586</v>
      </c>
      <c r="J22" s="16"/>
      <c r="K22" s="16">
        <v>671</v>
      </c>
      <c r="L22" s="16">
        <v>552</v>
      </c>
      <c r="M22" s="16">
        <v>516</v>
      </c>
      <c r="N22" s="16"/>
      <c r="O22" s="16">
        <v>529</v>
      </c>
      <c r="P22" s="16">
        <v>649</v>
      </c>
      <c r="Q22" s="16">
        <v>536</v>
      </c>
    </row>
    <row r="23" spans="1:17">
      <c r="A23" t="s">
        <v>218</v>
      </c>
      <c r="B23" t="s">
        <v>26</v>
      </c>
      <c r="C23" s="16">
        <v>121</v>
      </c>
      <c r="D23" s="16">
        <v>133</v>
      </c>
      <c r="E23" s="16">
        <v>118</v>
      </c>
      <c r="F23" s="16"/>
      <c r="G23" s="16">
        <v>112</v>
      </c>
      <c r="H23" s="16">
        <v>97</v>
      </c>
      <c r="I23" s="16">
        <v>113</v>
      </c>
      <c r="J23" s="16"/>
      <c r="K23" s="16">
        <v>127</v>
      </c>
      <c r="L23" s="16">
        <v>115</v>
      </c>
      <c r="M23" s="16">
        <v>108</v>
      </c>
      <c r="N23" s="16"/>
      <c r="O23" s="16">
        <v>132</v>
      </c>
      <c r="P23" s="16">
        <v>138</v>
      </c>
      <c r="Q23" s="16">
        <v>85</v>
      </c>
    </row>
    <row r="24" spans="1:17">
      <c r="A24" t="s">
        <v>219</v>
      </c>
      <c r="B24" t="s">
        <v>22</v>
      </c>
      <c r="C24" s="16">
        <v>113</v>
      </c>
      <c r="D24" s="16">
        <v>124</v>
      </c>
      <c r="E24" s="16">
        <v>96</v>
      </c>
      <c r="F24" s="16"/>
      <c r="G24" s="16">
        <v>91</v>
      </c>
      <c r="H24" s="16">
        <v>98</v>
      </c>
      <c r="I24" s="16">
        <v>100</v>
      </c>
      <c r="J24" s="16"/>
      <c r="K24" s="16">
        <v>118</v>
      </c>
      <c r="L24" s="16">
        <v>92</v>
      </c>
      <c r="M24" s="16">
        <v>108</v>
      </c>
      <c r="N24" s="16"/>
      <c r="O24" s="16">
        <v>115</v>
      </c>
      <c r="P24" s="16">
        <v>123</v>
      </c>
      <c r="Q24" s="16">
        <v>106</v>
      </c>
    </row>
    <row r="25" spans="1:17">
      <c r="A25" t="s">
        <v>220</v>
      </c>
      <c r="B25" t="s">
        <v>27</v>
      </c>
      <c r="C25" s="16">
        <v>21</v>
      </c>
      <c r="D25" s="16">
        <v>23</v>
      </c>
      <c r="E25" s="16">
        <v>18</v>
      </c>
      <c r="F25" s="16"/>
      <c r="G25" s="16">
        <v>24</v>
      </c>
      <c r="H25" s="16">
        <v>18</v>
      </c>
      <c r="I25" s="16">
        <v>23</v>
      </c>
      <c r="J25" s="16"/>
      <c r="K25" s="16">
        <v>34</v>
      </c>
      <c r="L25" s="16">
        <v>20</v>
      </c>
      <c r="M25" s="16">
        <v>16</v>
      </c>
      <c r="N25" s="16"/>
      <c r="O25" s="16">
        <v>13</v>
      </c>
      <c r="P25" s="16">
        <v>26</v>
      </c>
      <c r="Q25" s="16">
        <v>24</v>
      </c>
    </row>
    <row r="26" spans="1:17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>
      <c r="A27" t="s">
        <v>221</v>
      </c>
      <c r="B27" t="s">
        <v>13</v>
      </c>
      <c r="C27" s="16">
        <v>1</v>
      </c>
      <c r="D27" s="16">
        <v>2</v>
      </c>
      <c r="E27" s="16">
        <v>4</v>
      </c>
      <c r="F27" s="16"/>
      <c r="G27" s="16">
        <v>1</v>
      </c>
      <c r="H27" s="16">
        <v>3</v>
      </c>
      <c r="I27" s="16">
        <v>2</v>
      </c>
      <c r="J27" s="16"/>
      <c r="K27" s="16">
        <v>0</v>
      </c>
      <c r="L27" s="16">
        <v>3</v>
      </c>
      <c r="M27" s="16">
        <v>5</v>
      </c>
      <c r="N27" s="16"/>
      <c r="O27" s="16">
        <v>3</v>
      </c>
      <c r="P27" s="16">
        <v>3</v>
      </c>
      <c r="Q27" s="16">
        <v>3</v>
      </c>
    </row>
    <row r="28" spans="1:17">
      <c r="A28" t="s">
        <v>222</v>
      </c>
      <c r="B28" t="s">
        <v>14</v>
      </c>
      <c r="C28" s="16">
        <v>5</v>
      </c>
      <c r="D28" s="16">
        <v>1</v>
      </c>
      <c r="E28" s="16">
        <v>6</v>
      </c>
      <c r="F28" s="16"/>
      <c r="G28" s="16">
        <v>5</v>
      </c>
      <c r="H28" s="16">
        <v>0</v>
      </c>
      <c r="I28" s="16">
        <v>7</v>
      </c>
      <c r="J28" s="16"/>
      <c r="K28" s="16">
        <v>4</v>
      </c>
      <c r="L28" s="16">
        <v>4</v>
      </c>
      <c r="M28" s="16">
        <v>9</v>
      </c>
      <c r="N28" s="16"/>
      <c r="O28" s="16">
        <v>1</v>
      </c>
      <c r="P28" s="16">
        <v>4</v>
      </c>
      <c r="Q28" s="16">
        <v>3</v>
      </c>
    </row>
    <row r="29" spans="1:17">
      <c r="A29" t="s">
        <v>223</v>
      </c>
      <c r="B29" t="s">
        <v>15</v>
      </c>
      <c r="C29" s="16">
        <v>3</v>
      </c>
      <c r="D29" s="16">
        <v>2</v>
      </c>
      <c r="E29" s="16">
        <v>0</v>
      </c>
      <c r="F29" s="16"/>
      <c r="G29" s="16">
        <v>0</v>
      </c>
      <c r="H29" s="16">
        <v>2</v>
      </c>
      <c r="I29" s="16">
        <v>5</v>
      </c>
      <c r="J29" s="16"/>
      <c r="K29" s="16">
        <v>1</v>
      </c>
      <c r="L29" s="16">
        <v>0</v>
      </c>
      <c r="M29" s="16">
        <v>1</v>
      </c>
      <c r="N29" s="16"/>
      <c r="O29" s="16">
        <v>1</v>
      </c>
      <c r="P29" s="16">
        <v>2</v>
      </c>
      <c r="Q29" s="16">
        <v>4</v>
      </c>
    </row>
    <row r="30" spans="1:17">
      <c r="A30" t="s">
        <v>224</v>
      </c>
      <c r="B30" t="s">
        <v>16</v>
      </c>
      <c r="C30" s="16">
        <v>1</v>
      </c>
      <c r="D30" s="16">
        <v>2</v>
      </c>
      <c r="E30" s="16">
        <v>2</v>
      </c>
      <c r="F30" s="16"/>
      <c r="G30" s="16">
        <v>2</v>
      </c>
      <c r="H30" s="16">
        <v>4</v>
      </c>
      <c r="I30" s="16">
        <v>0</v>
      </c>
      <c r="J30" s="16"/>
      <c r="K30" s="16">
        <v>3</v>
      </c>
      <c r="L30" s="16">
        <v>3</v>
      </c>
      <c r="M30" s="16">
        <v>6</v>
      </c>
      <c r="N30" s="16"/>
      <c r="O30" s="16">
        <v>1</v>
      </c>
      <c r="P30" s="16">
        <v>2</v>
      </c>
      <c r="Q30" s="16">
        <v>3</v>
      </c>
    </row>
    <row r="31" spans="1:17">
      <c r="A31" t="s">
        <v>225</v>
      </c>
      <c r="B31" t="s">
        <v>17</v>
      </c>
      <c r="C31" s="16">
        <v>2</v>
      </c>
      <c r="D31" s="16">
        <v>0</v>
      </c>
      <c r="E31" s="16">
        <v>2</v>
      </c>
      <c r="F31" s="16"/>
      <c r="G31" s="16">
        <v>4</v>
      </c>
      <c r="H31" s="16">
        <v>3</v>
      </c>
      <c r="I31" s="16">
        <v>3</v>
      </c>
      <c r="J31" s="16"/>
      <c r="K31" s="16">
        <v>1</v>
      </c>
      <c r="L31" s="16">
        <v>0</v>
      </c>
      <c r="M31" s="16">
        <v>3</v>
      </c>
      <c r="N31" s="16"/>
      <c r="O31" s="16">
        <v>2</v>
      </c>
      <c r="P31" s="16">
        <v>3</v>
      </c>
      <c r="Q31" s="16">
        <v>5</v>
      </c>
    </row>
    <row r="32" spans="1:17">
      <c r="A32" t="s">
        <v>226</v>
      </c>
      <c r="B32" t="s">
        <v>18</v>
      </c>
      <c r="C32" s="16">
        <v>0</v>
      </c>
      <c r="D32" s="16">
        <v>3</v>
      </c>
      <c r="E32" s="16">
        <v>9</v>
      </c>
      <c r="F32" s="16"/>
      <c r="G32" s="16">
        <v>2</v>
      </c>
      <c r="H32" s="16">
        <v>1</v>
      </c>
      <c r="I32" s="16">
        <v>5</v>
      </c>
      <c r="J32" s="16"/>
      <c r="K32" s="16">
        <v>4</v>
      </c>
      <c r="L32" s="16">
        <v>6</v>
      </c>
      <c r="M32" s="16">
        <v>5</v>
      </c>
      <c r="N32" s="16"/>
      <c r="O32" s="16">
        <v>2</v>
      </c>
      <c r="P32" s="16">
        <v>3</v>
      </c>
      <c r="Q32" s="16">
        <v>4</v>
      </c>
    </row>
    <row r="33" spans="1:17">
      <c r="A33" t="s">
        <v>227</v>
      </c>
      <c r="B33" t="s">
        <v>19</v>
      </c>
      <c r="C33" s="16">
        <v>1</v>
      </c>
      <c r="D33" s="16">
        <v>1</v>
      </c>
      <c r="E33" s="16">
        <v>2</v>
      </c>
      <c r="F33" s="16"/>
      <c r="G33" s="16">
        <v>0</v>
      </c>
      <c r="H33" s="16">
        <v>1</v>
      </c>
      <c r="I33" s="16">
        <v>1</v>
      </c>
      <c r="J33" s="16"/>
      <c r="K33" s="16">
        <v>0</v>
      </c>
      <c r="L33" s="16">
        <v>0</v>
      </c>
      <c r="M33" s="16">
        <v>2</v>
      </c>
      <c r="N33" s="16"/>
      <c r="O33" s="16">
        <v>0</v>
      </c>
      <c r="P33" s="16">
        <v>0</v>
      </c>
      <c r="Q33" s="16">
        <v>0</v>
      </c>
    </row>
    <row r="34" spans="1:17">
      <c r="A34" t="s">
        <v>228</v>
      </c>
      <c r="B34" t="s">
        <v>20</v>
      </c>
      <c r="C34" s="16">
        <v>4</v>
      </c>
      <c r="D34" s="16">
        <v>3</v>
      </c>
      <c r="E34" s="16">
        <v>9</v>
      </c>
      <c r="F34" s="16"/>
      <c r="G34" s="16">
        <v>1</v>
      </c>
      <c r="H34" s="16">
        <v>7</v>
      </c>
      <c r="I34" s="16">
        <v>5</v>
      </c>
      <c r="J34" s="16"/>
      <c r="K34" s="16">
        <v>4</v>
      </c>
      <c r="L34" s="16">
        <v>4</v>
      </c>
      <c r="M34" s="16">
        <v>6</v>
      </c>
      <c r="N34" s="16"/>
      <c r="O34" s="16">
        <v>0</v>
      </c>
      <c r="P34" s="16">
        <v>2</v>
      </c>
      <c r="Q34" s="16">
        <v>5</v>
      </c>
    </row>
    <row r="35" spans="1:17"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>
      <c r="A36" t="s">
        <v>229</v>
      </c>
      <c r="B36" t="s">
        <v>94</v>
      </c>
      <c r="C36" s="16">
        <v>16</v>
      </c>
      <c r="D36" s="16">
        <v>3</v>
      </c>
      <c r="E36" s="16">
        <v>23</v>
      </c>
      <c r="F36" s="16"/>
      <c r="G36" s="16">
        <v>24</v>
      </c>
      <c r="H36" s="16">
        <v>6</v>
      </c>
      <c r="I36" s="16">
        <v>21</v>
      </c>
      <c r="J36" s="16"/>
      <c r="K36" s="16">
        <v>2</v>
      </c>
      <c r="L36" s="16">
        <v>4</v>
      </c>
      <c r="M36" s="16">
        <v>4</v>
      </c>
      <c r="N36" s="16"/>
      <c r="O36" s="16">
        <v>15</v>
      </c>
      <c r="P36" s="16">
        <v>15</v>
      </c>
      <c r="Q36" s="16">
        <v>14</v>
      </c>
    </row>
    <row r="37" spans="1:17">
      <c r="A37" t="s">
        <v>230</v>
      </c>
      <c r="B37" t="s">
        <v>34</v>
      </c>
      <c r="C37" s="16">
        <v>5</v>
      </c>
      <c r="D37" s="16">
        <v>2</v>
      </c>
      <c r="E37" s="16">
        <v>11</v>
      </c>
      <c r="F37" s="16"/>
      <c r="G37" s="16">
        <v>1252</v>
      </c>
      <c r="H37" s="16">
        <v>1064</v>
      </c>
      <c r="I37" s="16">
        <v>1140</v>
      </c>
      <c r="J37" s="16"/>
      <c r="K37" s="16">
        <v>2</v>
      </c>
      <c r="L37" s="16">
        <v>3</v>
      </c>
      <c r="M37" s="16">
        <v>12</v>
      </c>
      <c r="N37" s="16"/>
      <c r="O37" s="16">
        <v>1</v>
      </c>
      <c r="P37" s="16">
        <v>4</v>
      </c>
      <c r="Q37" s="16">
        <v>17</v>
      </c>
    </row>
    <row r="38" spans="1:17">
      <c r="A38" t="s">
        <v>231</v>
      </c>
      <c r="B38" t="s">
        <v>36</v>
      </c>
      <c r="C38" s="16">
        <v>357</v>
      </c>
      <c r="D38" s="16">
        <v>358</v>
      </c>
      <c r="E38" s="16">
        <v>7352</v>
      </c>
      <c r="F38" s="16"/>
      <c r="G38" s="16">
        <v>209</v>
      </c>
      <c r="H38" s="16">
        <v>199</v>
      </c>
      <c r="I38" s="16">
        <v>8057</v>
      </c>
      <c r="J38" s="16"/>
      <c r="K38" s="16">
        <v>200</v>
      </c>
      <c r="L38" s="16">
        <v>254</v>
      </c>
      <c r="M38" s="16">
        <v>6953</v>
      </c>
      <c r="N38" s="16"/>
      <c r="O38" s="16">
        <v>1740</v>
      </c>
      <c r="P38" s="16">
        <v>1845</v>
      </c>
      <c r="Q38" s="16">
        <v>6520</v>
      </c>
    </row>
    <row r="39" spans="1:17">
      <c r="A39" t="s">
        <v>232</v>
      </c>
      <c r="B39" t="s">
        <v>52</v>
      </c>
      <c r="C39" s="16">
        <v>292</v>
      </c>
      <c r="D39" s="16">
        <v>278</v>
      </c>
      <c r="E39" s="16">
        <v>2685</v>
      </c>
      <c r="F39" s="16"/>
      <c r="G39" s="16">
        <v>1899</v>
      </c>
      <c r="H39" s="16">
        <v>1805</v>
      </c>
      <c r="I39" s="16">
        <v>3292</v>
      </c>
      <c r="J39" s="16"/>
      <c r="K39" s="16">
        <v>244</v>
      </c>
      <c r="L39" s="16">
        <v>177</v>
      </c>
      <c r="M39" s="16">
        <v>1920</v>
      </c>
      <c r="N39" s="16"/>
      <c r="O39" s="16">
        <v>2226</v>
      </c>
      <c r="P39" s="16">
        <v>2413</v>
      </c>
      <c r="Q39" s="16">
        <v>4280</v>
      </c>
    </row>
    <row r="40" spans="1:17">
      <c r="A40" t="s">
        <v>233</v>
      </c>
      <c r="B40" t="s">
        <v>136</v>
      </c>
      <c r="C40" s="16">
        <v>1442</v>
      </c>
      <c r="D40" s="16">
        <v>1718</v>
      </c>
      <c r="E40" s="16">
        <v>2730</v>
      </c>
      <c r="F40" s="16"/>
      <c r="G40" s="16">
        <v>1460</v>
      </c>
      <c r="H40" s="16">
        <v>1406</v>
      </c>
      <c r="I40" s="16">
        <v>2749</v>
      </c>
      <c r="J40" s="16"/>
      <c r="K40" s="16">
        <v>157</v>
      </c>
      <c r="L40" s="16">
        <v>149</v>
      </c>
      <c r="M40" s="16">
        <v>2483</v>
      </c>
      <c r="N40" s="16"/>
      <c r="O40" s="16">
        <v>655</v>
      </c>
      <c r="P40" s="16">
        <v>922</v>
      </c>
      <c r="Q40" s="16">
        <v>1459</v>
      </c>
    </row>
    <row r="41" spans="1:17">
      <c r="A41" t="s">
        <v>234</v>
      </c>
      <c r="B41" t="s">
        <v>90</v>
      </c>
      <c r="C41" s="16">
        <v>408</v>
      </c>
      <c r="D41" s="16">
        <v>579</v>
      </c>
      <c r="E41" s="16">
        <v>8261</v>
      </c>
      <c r="F41" s="16"/>
      <c r="G41" s="16">
        <v>246</v>
      </c>
      <c r="H41" s="16">
        <v>274</v>
      </c>
      <c r="I41" s="16">
        <v>8777</v>
      </c>
      <c r="J41" s="16"/>
      <c r="K41" s="16">
        <v>404</v>
      </c>
      <c r="L41" s="16">
        <v>333</v>
      </c>
      <c r="M41" s="16">
        <v>7921</v>
      </c>
      <c r="N41" s="16"/>
      <c r="O41" s="16">
        <v>1331</v>
      </c>
      <c r="P41" s="16">
        <v>1372</v>
      </c>
      <c r="Q41" s="16">
        <v>5772</v>
      </c>
    </row>
    <row r="42" spans="1:17">
      <c r="A42" t="s">
        <v>235</v>
      </c>
      <c r="B42" t="s">
        <v>100</v>
      </c>
      <c r="C42" s="16">
        <v>232</v>
      </c>
      <c r="D42" s="16">
        <v>270</v>
      </c>
      <c r="E42" s="16">
        <v>964</v>
      </c>
      <c r="F42" s="16"/>
      <c r="G42" s="16">
        <v>96</v>
      </c>
      <c r="H42" s="16">
        <v>121</v>
      </c>
      <c r="I42" s="16">
        <v>912</v>
      </c>
      <c r="J42" s="16"/>
      <c r="K42" s="16">
        <v>151</v>
      </c>
      <c r="L42" s="16">
        <v>211</v>
      </c>
      <c r="M42" s="16">
        <v>721</v>
      </c>
      <c r="N42" s="16"/>
      <c r="O42" s="16">
        <v>45</v>
      </c>
      <c r="P42" s="16">
        <v>77</v>
      </c>
      <c r="Q42" s="16">
        <v>878</v>
      </c>
    </row>
    <row r="43" spans="1:17">
      <c r="A43" t="s">
        <v>236</v>
      </c>
      <c r="B43" t="s">
        <v>70</v>
      </c>
      <c r="C43" s="16">
        <v>476</v>
      </c>
      <c r="D43" s="16">
        <v>831</v>
      </c>
      <c r="E43" s="16">
        <v>7380</v>
      </c>
      <c r="F43" s="16"/>
      <c r="G43" s="16">
        <v>267</v>
      </c>
      <c r="H43" s="16">
        <v>371</v>
      </c>
      <c r="I43" s="16">
        <v>8027</v>
      </c>
      <c r="J43" s="16"/>
      <c r="K43" s="16">
        <v>72</v>
      </c>
      <c r="L43" s="16">
        <v>315</v>
      </c>
      <c r="M43" s="16">
        <v>5144</v>
      </c>
      <c r="N43" s="16"/>
      <c r="O43" s="16">
        <v>252</v>
      </c>
      <c r="P43" s="16">
        <v>800</v>
      </c>
      <c r="Q43" s="16">
        <v>8749</v>
      </c>
    </row>
    <row r="44" spans="1:17">
      <c r="A44" t="s">
        <v>237</v>
      </c>
      <c r="B44" t="s">
        <v>122</v>
      </c>
      <c r="C44" s="16">
        <v>375</v>
      </c>
      <c r="D44" s="16">
        <v>446</v>
      </c>
      <c r="E44" s="16">
        <v>4121</v>
      </c>
      <c r="F44" s="16"/>
      <c r="G44" s="16">
        <v>209</v>
      </c>
      <c r="H44" s="16">
        <v>265</v>
      </c>
      <c r="I44" s="16">
        <v>3886</v>
      </c>
      <c r="J44" s="16"/>
      <c r="K44" s="16">
        <v>290</v>
      </c>
      <c r="L44" s="16">
        <v>268</v>
      </c>
      <c r="M44" s="16">
        <v>3552</v>
      </c>
      <c r="N44" s="16"/>
      <c r="O44" s="16">
        <v>1944</v>
      </c>
      <c r="P44" s="16">
        <v>2029</v>
      </c>
      <c r="Q44" s="16">
        <v>4317</v>
      </c>
    </row>
    <row r="45" spans="1:17">
      <c r="A45" t="s">
        <v>238</v>
      </c>
      <c r="B45" t="s">
        <v>114</v>
      </c>
      <c r="C45" s="16">
        <v>238</v>
      </c>
      <c r="D45" s="16">
        <v>222</v>
      </c>
      <c r="E45" s="16">
        <v>3274</v>
      </c>
      <c r="F45" s="16"/>
      <c r="G45" s="16">
        <v>91</v>
      </c>
      <c r="H45" s="16">
        <v>124</v>
      </c>
      <c r="I45" s="16">
        <v>3629</v>
      </c>
      <c r="J45" s="16"/>
      <c r="K45" s="16">
        <v>63</v>
      </c>
      <c r="L45" s="16">
        <v>116</v>
      </c>
      <c r="M45" s="16">
        <v>6600</v>
      </c>
      <c r="N45" s="16"/>
      <c r="O45" s="16">
        <v>374</v>
      </c>
      <c r="P45" s="16">
        <v>525</v>
      </c>
      <c r="Q45" s="16">
        <v>4358</v>
      </c>
    </row>
    <row r="46" spans="1:17">
      <c r="A46" t="s">
        <v>239</v>
      </c>
      <c r="B46" t="s">
        <v>110</v>
      </c>
      <c r="C46" s="16">
        <v>4318</v>
      </c>
      <c r="D46" s="16">
        <v>4603</v>
      </c>
      <c r="E46" s="16">
        <v>3769</v>
      </c>
      <c r="F46" s="16"/>
      <c r="G46" s="16">
        <v>4429</v>
      </c>
      <c r="H46" s="16">
        <v>4077</v>
      </c>
      <c r="I46" s="16">
        <v>3799</v>
      </c>
      <c r="J46" s="16"/>
      <c r="K46" s="16">
        <v>5293</v>
      </c>
      <c r="L46" s="16">
        <v>3738</v>
      </c>
      <c r="M46" s="16">
        <v>3472</v>
      </c>
      <c r="N46" s="16"/>
      <c r="O46" s="16">
        <v>2818</v>
      </c>
      <c r="P46" s="16">
        <v>3231</v>
      </c>
      <c r="Q46" s="16">
        <v>2528</v>
      </c>
    </row>
    <row r="47" spans="1:17">
      <c r="A47" t="s">
        <v>240</v>
      </c>
      <c r="B47" t="s">
        <v>112</v>
      </c>
      <c r="C47" s="16">
        <v>419</v>
      </c>
      <c r="D47" s="16">
        <v>409</v>
      </c>
      <c r="E47" s="16">
        <v>3764</v>
      </c>
      <c r="F47" s="16"/>
      <c r="G47" s="16">
        <v>204</v>
      </c>
      <c r="H47" s="16">
        <v>176</v>
      </c>
      <c r="I47" s="16">
        <v>3999</v>
      </c>
      <c r="J47" s="16"/>
      <c r="K47" s="16">
        <v>279</v>
      </c>
      <c r="L47" s="16">
        <v>220</v>
      </c>
      <c r="M47" s="16">
        <v>3459</v>
      </c>
      <c r="N47" s="16"/>
      <c r="O47" s="16">
        <v>86</v>
      </c>
      <c r="P47" s="16">
        <v>156</v>
      </c>
      <c r="Q47" s="16">
        <v>2683</v>
      </c>
    </row>
    <row r="48" spans="1:17">
      <c r="A48" t="s">
        <v>241</v>
      </c>
      <c r="B48" t="s">
        <v>82</v>
      </c>
      <c r="C48" s="16">
        <v>175</v>
      </c>
      <c r="D48" s="16">
        <v>301</v>
      </c>
      <c r="E48" s="16">
        <v>209</v>
      </c>
      <c r="F48" s="16"/>
      <c r="G48" s="16">
        <v>80</v>
      </c>
      <c r="H48" s="16">
        <v>101</v>
      </c>
      <c r="I48" s="16">
        <v>121</v>
      </c>
      <c r="J48" s="16"/>
      <c r="K48" s="16">
        <v>104</v>
      </c>
      <c r="L48" s="16">
        <v>142</v>
      </c>
      <c r="M48" s="16">
        <v>130</v>
      </c>
      <c r="N48" s="16"/>
      <c r="O48" s="16">
        <v>478</v>
      </c>
      <c r="P48" s="16">
        <v>482</v>
      </c>
      <c r="Q48" s="16">
        <v>472</v>
      </c>
    </row>
    <row r="49" spans="1:17">
      <c r="A49" t="s">
        <v>242</v>
      </c>
      <c r="B49" t="s">
        <v>128</v>
      </c>
      <c r="C49" s="16">
        <v>407</v>
      </c>
      <c r="D49" s="16">
        <v>380</v>
      </c>
      <c r="E49" s="16">
        <v>1335</v>
      </c>
      <c r="F49" s="16"/>
      <c r="G49" s="16">
        <v>154</v>
      </c>
      <c r="H49" s="16">
        <v>143</v>
      </c>
      <c r="I49" s="16">
        <v>1252</v>
      </c>
      <c r="J49" s="16"/>
      <c r="K49" s="16">
        <v>221</v>
      </c>
      <c r="L49" s="16">
        <v>176</v>
      </c>
      <c r="M49" s="16">
        <v>1238</v>
      </c>
      <c r="N49" s="16"/>
      <c r="O49" s="16">
        <v>413</v>
      </c>
      <c r="P49" s="16">
        <v>398</v>
      </c>
      <c r="Q49" s="16">
        <v>965</v>
      </c>
    </row>
    <row r="50" spans="1:17">
      <c r="A50" t="s">
        <v>243</v>
      </c>
      <c r="B50" t="s">
        <v>102</v>
      </c>
      <c r="C50" s="16">
        <v>108</v>
      </c>
      <c r="D50" s="16">
        <v>134</v>
      </c>
      <c r="E50" s="16">
        <v>1284</v>
      </c>
      <c r="F50" s="16"/>
      <c r="G50" s="16">
        <v>94</v>
      </c>
      <c r="H50" s="16">
        <v>97</v>
      </c>
      <c r="I50" s="16">
        <v>1517</v>
      </c>
      <c r="J50" s="16"/>
      <c r="K50" s="16">
        <v>87</v>
      </c>
      <c r="L50" s="16">
        <v>128</v>
      </c>
      <c r="M50" s="16">
        <v>1157</v>
      </c>
      <c r="N50" s="16"/>
      <c r="O50" s="16">
        <v>415</v>
      </c>
      <c r="P50" s="16">
        <v>480</v>
      </c>
      <c r="Q50" s="16">
        <v>1732</v>
      </c>
    </row>
    <row r="51" spans="1:17">
      <c r="A51" t="s">
        <v>244</v>
      </c>
      <c r="B51" t="s">
        <v>38</v>
      </c>
      <c r="C51" s="16">
        <v>221</v>
      </c>
      <c r="D51" s="16">
        <v>197</v>
      </c>
      <c r="E51" s="16">
        <v>2900</v>
      </c>
      <c r="F51" s="16"/>
      <c r="G51" s="16">
        <v>105</v>
      </c>
      <c r="H51" s="16">
        <v>113</v>
      </c>
      <c r="I51" s="16">
        <v>3374</v>
      </c>
      <c r="J51" s="16"/>
      <c r="K51" s="16">
        <v>159</v>
      </c>
      <c r="L51" s="16">
        <v>158</v>
      </c>
      <c r="M51" s="16">
        <v>2793</v>
      </c>
      <c r="N51" s="16"/>
      <c r="O51" s="16">
        <v>126</v>
      </c>
      <c r="P51" s="16">
        <v>218</v>
      </c>
      <c r="Q51" s="16">
        <v>2743</v>
      </c>
    </row>
    <row r="52" spans="1:17">
      <c r="A52" t="s">
        <v>245</v>
      </c>
      <c r="B52" t="s">
        <v>64</v>
      </c>
      <c r="C52" s="16">
        <v>386</v>
      </c>
      <c r="D52" s="16">
        <v>452</v>
      </c>
      <c r="E52" s="16">
        <v>7158</v>
      </c>
      <c r="F52" s="16"/>
      <c r="G52" s="16">
        <v>4138</v>
      </c>
      <c r="H52" s="16">
        <v>3930</v>
      </c>
      <c r="I52" s="16">
        <v>7530</v>
      </c>
      <c r="J52" s="16"/>
      <c r="K52" s="16">
        <v>8943</v>
      </c>
      <c r="L52" s="16">
        <v>6649</v>
      </c>
      <c r="M52" s="16">
        <v>6821</v>
      </c>
      <c r="N52" s="16"/>
      <c r="O52" s="16">
        <v>170</v>
      </c>
      <c r="P52" s="16">
        <v>216</v>
      </c>
      <c r="Q52" s="16">
        <v>4623</v>
      </c>
    </row>
    <row r="53" spans="1:17">
      <c r="A53" t="s">
        <v>246</v>
      </c>
      <c r="B53" t="s">
        <v>44</v>
      </c>
      <c r="C53" s="16">
        <v>107</v>
      </c>
      <c r="D53" s="16">
        <v>157</v>
      </c>
      <c r="E53" s="16">
        <v>222</v>
      </c>
      <c r="F53" s="16"/>
      <c r="G53" s="16">
        <v>50</v>
      </c>
      <c r="H53" s="16">
        <v>49</v>
      </c>
      <c r="I53" s="16">
        <v>164</v>
      </c>
      <c r="J53" s="16"/>
      <c r="K53" s="16">
        <v>60</v>
      </c>
      <c r="L53" s="16">
        <v>74</v>
      </c>
      <c r="M53" s="16">
        <v>144</v>
      </c>
      <c r="N53" s="16"/>
      <c r="O53" s="16">
        <v>11</v>
      </c>
      <c r="P53" s="16">
        <v>7</v>
      </c>
      <c r="Q53" s="16">
        <v>32</v>
      </c>
    </row>
    <row r="54" spans="1:17">
      <c r="A54" t="s">
        <v>247</v>
      </c>
      <c r="B54" t="s">
        <v>132</v>
      </c>
      <c r="C54" s="16">
        <v>264</v>
      </c>
      <c r="D54" s="16">
        <v>246</v>
      </c>
      <c r="E54" s="16">
        <v>2954</v>
      </c>
      <c r="F54" s="16"/>
      <c r="G54" s="16">
        <v>120</v>
      </c>
      <c r="H54" s="16">
        <v>132</v>
      </c>
      <c r="I54" s="16">
        <v>3290</v>
      </c>
      <c r="J54" s="16"/>
      <c r="K54" s="16">
        <v>135</v>
      </c>
      <c r="L54" s="16">
        <v>183</v>
      </c>
      <c r="M54" s="16">
        <v>2969</v>
      </c>
      <c r="N54" s="16"/>
      <c r="O54" s="16">
        <v>302</v>
      </c>
      <c r="P54" s="16">
        <v>365</v>
      </c>
      <c r="Q54" s="16">
        <v>2478</v>
      </c>
    </row>
    <row r="55" spans="1:17">
      <c r="A55" t="s">
        <v>248</v>
      </c>
      <c r="B55" t="s">
        <v>140</v>
      </c>
      <c r="C55" s="16">
        <v>237</v>
      </c>
      <c r="D55" s="16">
        <v>248</v>
      </c>
      <c r="E55" s="16">
        <v>2366</v>
      </c>
      <c r="F55" s="16"/>
      <c r="G55" s="16">
        <v>165</v>
      </c>
      <c r="H55" s="16">
        <v>150</v>
      </c>
      <c r="I55" s="16">
        <v>2573</v>
      </c>
      <c r="J55" s="16"/>
      <c r="K55" s="16">
        <v>187</v>
      </c>
      <c r="L55" s="16">
        <v>184</v>
      </c>
      <c r="M55" s="16">
        <v>2216</v>
      </c>
      <c r="N55" s="16"/>
      <c r="O55" s="16">
        <v>99</v>
      </c>
      <c r="P55" s="16">
        <v>99</v>
      </c>
      <c r="Q55" s="16">
        <v>2145</v>
      </c>
    </row>
    <row r="56" spans="1:17">
      <c r="A56" t="s">
        <v>249</v>
      </c>
      <c r="B56" t="s">
        <v>54</v>
      </c>
      <c r="C56" s="16">
        <v>423</v>
      </c>
      <c r="D56" s="16">
        <v>497</v>
      </c>
      <c r="E56" s="16">
        <v>6082</v>
      </c>
      <c r="F56" s="16"/>
      <c r="G56" s="16">
        <v>255</v>
      </c>
      <c r="H56" s="16">
        <v>222</v>
      </c>
      <c r="I56" s="16">
        <v>6187</v>
      </c>
      <c r="J56" s="16"/>
      <c r="K56" s="16">
        <v>312</v>
      </c>
      <c r="L56" s="16">
        <v>319</v>
      </c>
      <c r="M56" s="16">
        <v>5741</v>
      </c>
      <c r="N56" s="16"/>
      <c r="O56" s="16">
        <v>134</v>
      </c>
      <c r="P56" s="16">
        <v>231</v>
      </c>
      <c r="Q56" s="16">
        <v>3560</v>
      </c>
    </row>
    <row r="57" spans="1:17">
      <c r="A57" t="s">
        <v>250</v>
      </c>
      <c r="B57" t="s">
        <v>60</v>
      </c>
      <c r="C57" s="16">
        <v>150</v>
      </c>
      <c r="D57" s="16">
        <v>205</v>
      </c>
      <c r="E57" s="16">
        <v>1994</v>
      </c>
      <c r="F57" s="16"/>
      <c r="G57" s="16">
        <v>74</v>
      </c>
      <c r="H57" s="16">
        <v>98</v>
      </c>
      <c r="I57" s="16">
        <v>2114</v>
      </c>
      <c r="J57" s="16"/>
      <c r="K57" s="16">
        <v>1527</v>
      </c>
      <c r="L57" s="16">
        <v>1178</v>
      </c>
      <c r="M57" s="16">
        <v>1921</v>
      </c>
      <c r="N57" s="16"/>
      <c r="O57" s="16">
        <v>1057</v>
      </c>
      <c r="P57" s="16">
        <v>1333</v>
      </c>
      <c r="Q57" s="16">
        <v>2055</v>
      </c>
    </row>
    <row r="58" spans="1:17">
      <c r="A58" t="s">
        <v>251</v>
      </c>
      <c r="B58" t="s">
        <v>142</v>
      </c>
      <c r="C58" s="16">
        <v>106</v>
      </c>
      <c r="D58" s="16">
        <v>216</v>
      </c>
      <c r="E58" s="16">
        <v>2068</v>
      </c>
      <c r="F58" s="16"/>
      <c r="G58" s="16">
        <v>57</v>
      </c>
      <c r="H58" s="16">
        <v>93</v>
      </c>
      <c r="I58" s="16">
        <v>2218</v>
      </c>
      <c r="J58" s="16"/>
      <c r="K58" s="16">
        <v>38</v>
      </c>
      <c r="L58" s="16">
        <v>138</v>
      </c>
      <c r="M58" s="16">
        <v>1882</v>
      </c>
      <c r="N58" s="16"/>
      <c r="O58" s="16">
        <v>117</v>
      </c>
      <c r="P58" s="16">
        <v>129</v>
      </c>
      <c r="Q58" s="16">
        <v>2698</v>
      </c>
    </row>
    <row r="59" spans="1:17">
      <c r="A59" t="s">
        <v>252</v>
      </c>
      <c r="B59" t="s">
        <v>124</v>
      </c>
      <c r="C59" s="16">
        <v>386</v>
      </c>
      <c r="D59" s="16">
        <v>739</v>
      </c>
      <c r="E59" s="16">
        <v>6754</v>
      </c>
      <c r="F59" s="16"/>
      <c r="G59" s="16">
        <v>168</v>
      </c>
      <c r="H59" s="16">
        <v>337</v>
      </c>
      <c r="I59" s="16">
        <v>6786</v>
      </c>
      <c r="J59" s="16"/>
      <c r="K59" s="16">
        <v>145</v>
      </c>
      <c r="L59" s="16">
        <v>495</v>
      </c>
      <c r="M59" s="16">
        <v>6625</v>
      </c>
      <c r="N59" s="16"/>
      <c r="O59" s="16">
        <v>52</v>
      </c>
      <c r="P59" s="16">
        <v>243</v>
      </c>
      <c r="Q59" s="16">
        <v>4631</v>
      </c>
    </row>
    <row r="60" spans="1:17">
      <c r="A60" t="s">
        <v>253</v>
      </c>
      <c r="B60" t="s">
        <v>104</v>
      </c>
      <c r="C60" s="16">
        <v>380</v>
      </c>
      <c r="D60" s="16">
        <v>424</v>
      </c>
      <c r="E60" s="16">
        <v>422</v>
      </c>
      <c r="F60" s="16"/>
      <c r="G60" s="16">
        <v>253</v>
      </c>
      <c r="H60" s="16">
        <v>271</v>
      </c>
      <c r="I60" s="16">
        <v>442</v>
      </c>
      <c r="J60" s="16"/>
      <c r="K60" s="16">
        <v>470</v>
      </c>
      <c r="L60" s="16">
        <v>347</v>
      </c>
      <c r="M60" s="16">
        <v>403</v>
      </c>
      <c r="N60" s="16"/>
      <c r="O60" s="16">
        <v>297</v>
      </c>
      <c r="P60" s="16">
        <v>294</v>
      </c>
      <c r="Q60" s="16">
        <v>613</v>
      </c>
    </row>
    <row r="61" spans="1:17">
      <c r="A61" t="s">
        <v>254</v>
      </c>
      <c r="B61" t="s">
        <v>78</v>
      </c>
      <c r="C61" s="16">
        <v>218</v>
      </c>
      <c r="D61" s="16">
        <v>204</v>
      </c>
      <c r="E61" s="16">
        <v>4349</v>
      </c>
      <c r="F61" s="16"/>
      <c r="G61" s="16">
        <v>107</v>
      </c>
      <c r="H61" s="16">
        <v>116</v>
      </c>
      <c r="I61" s="16">
        <v>4449</v>
      </c>
      <c r="J61" s="16"/>
      <c r="K61" s="16">
        <v>173</v>
      </c>
      <c r="L61" s="16">
        <v>139</v>
      </c>
      <c r="M61" s="16">
        <v>4165</v>
      </c>
      <c r="N61" s="16"/>
      <c r="O61" s="16">
        <v>22</v>
      </c>
      <c r="P61" s="16">
        <v>28</v>
      </c>
      <c r="Q61" s="16">
        <v>986</v>
      </c>
    </row>
    <row r="62" spans="1:17">
      <c r="A62" t="s">
        <v>255</v>
      </c>
      <c r="B62" t="s">
        <v>98</v>
      </c>
      <c r="C62" s="16">
        <v>559</v>
      </c>
      <c r="D62" s="16">
        <v>569</v>
      </c>
      <c r="E62" s="16">
        <v>7072</v>
      </c>
      <c r="F62" s="16"/>
      <c r="G62" s="16">
        <v>325</v>
      </c>
      <c r="H62" s="16">
        <v>278</v>
      </c>
      <c r="I62" s="16">
        <v>7805</v>
      </c>
      <c r="J62" s="16"/>
      <c r="K62" s="16">
        <v>474</v>
      </c>
      <c r="L62" s="16">
        <v>326</v>
      </c>
      <c r="M62" s="16">
        <v>6639</v>
      </c>
      <c r="N62" s="16"/>
      <c r="O62" s="16">
        <v>225</v>
      </c>
      <c r="P62" s="16">
        <v>252</v>
      </c>
      <c r="Q62" s="16">
        <v>5070</v>
      </c>
    </row>
    <row r="63" spans="1:17">
      <c r="A63" t="s">
        <v>256</v>
      </c>
      <c r="B63" t="s">
        <v>56</v>
      </c>
      <c r="C63" s="16">
        <v>2</v>
      </c>
      <c r="D63" s="16">
        <v>0</v>
      </c>
      <c r="E63" s="16">
        <v>7</v>
      </c>
      <c r="F63" s="16"/>
      <c r="G63" s="16">
        <v>4</v>
      </c>
      <c r="H63" s="16">
        <v>1</v>
      </c>
      <c r="I63" s="16">
        <v>20</v>
      </c>
      <c r="J63" s="16"/>
      <c r="K63" s="16">
        <v>1</v>
      </c>
      <c r="L63" s="16">
        <v>2</v>
      </c>
      <c r="M63" s="16">
        <v>18</v>
      </c>
      <c r="N63" s="16"/>
      <c r="O63" s="16">
        <v>4</v>
      </c>
      <c r="P63" s="16">
        <v>2</v>
      </c>
      <c r="Q63" s="16">
        <v>14</v>
      </c>
    </row>
    <row r="64" spans="1:17">
      <c r="A64" t="s">
        <v>257</v>
      </c>
      <c r="B64" t="s">
        <v>116</v>
      </c>
      <c r="C64" s="16">
        <v>109</v>
      </c>
      <c r="D64" s="16">
        <v>84</v>
      </c>
      <c r="E64" s="16">
        <v>1608</v>
      </c>
      <c r="F64" s="16"/>
      <c r="G64" s="16">
        <v>65</v>
      </c>
      <c r="H64" s="16">
        <v>71</v>
      </c>
      <c r="I64" s="16">
        <v>1785</v>
      </c>
      <c r="J64" s="16"/>
      <c r="K64" s="16">
        <v>125</v>
      </c>
      <c r="L64" s="16">
        <v>67</v>
      </c>
      <c r="M64" s="16">
        <v>1583</v>
      </c>
      <c r="N64" s="16"/>
      <c r="O64" s="16">
        <v>162</v>
      </c>
      <c r="P64" s="16">
        <v>204</v>
      </c>
      <c r="Q64" s="16">
        <v>1436</v>
      </c>
    </row>
    <row r="65" spans="1:17">
      <c r="A65" t="s">
        <v>258</v>
      </c>
      <c r="B65" t="s">
        <v>108</v>
      </c>
      <c r="C65" s="16">
        <v>1303</v>
      </c>
      <c r="D65" s="16">
        <v>1220</v>
      </c>
      <c r="E65" s="16">
        <v>7351</v>
      </c>
      <c r="F65" s="16"/>
      <c r="G65" s="16">
        <v>4164</v>
      </c>
      <c r="H65" s="16">
        <v>4002</v>
      </c>
      <c r="I65" s="16">
        <v>10221</v>
      </c>
      <c r="J65" s="16"/>
      <c r="K65" s="16">
        <v>1352</v>
      </c>
      <c r="L65" s="16">
        <v>1648</v>
      </c>
      <c r="M65" s="16">
        <v>11934</v>
      </c>
      <c r="N65" s="16"/>
      <c r="O65" s="16">
        <v>442</v>
      </c>
      <c r="P65" s="16">
        <v>576</v>
      </c>
      <c r="Q65" s="16">
        <v>5604</v>
      </c>
    </row>
    <row r="66" spans="1:17">
      <c r="A66" t="s">
        <v>259</v>
      </c>
      <c r="B66" t="s">
        <v>96</v>
      </c>
      <c r="C66" s="16">
        <v>446</v>
      </c>
      <c r="D66" s="16">
        <v>546</v>
      </c>
      <c r="E66" s="16">
        <v>3382</v>
      </c>
      <c r="F66" s="16"/>
      <c r="G66" s="16">
        <v>296</v>
      </c>
      <c r="H66" s="16">
        <v>263</v>
      </c>
      <c r="I66" s="16">
        <v>3819</v>
      </c>
      <c r="J66" s="16"/>
      <c r="K66" s="16">
        <v>450</v>
      </c>
      <c r="L66" s="16">
        <v>346</v>
      </c>
      <c r="M66" s="16">
        <v>3222</v>
      </c>
      <c r="N66" s="16"/>
      <c r="O66" s="16">
        <v>2957</v>
      </c>
      <c r="P66" s="16">
        <v>3003</v>
      </c>
      <c r="Q66" s="16">
        <v>5791</v>
      </c>
    </row>
    <row r="67" spans="1:17">
      <c r="A67" t="s">
        <v>260</v>
      </c>
      <c r="B67" t="s">
        <v>40</v>
      </c>
      <c r="C67" s="16">
        <v>579</v>
      </c>
      <c r="D67" s="16">
        <v>11091</v>
      </c>
      <c r="E67" s="16">
        <v>9591</v>
      </c>
      <c r="F67" s="16"/>
      <c r="G67" s="16">
        <v>423</v>
      </c>
      <c r="H67" s="16">
        <v>10463</v>
      </c>
      <c r="I67" s="16">
        <v>10621</v>
      </c>
      <c r="J67" s="16"/>
      <c r="K67" s="16">
        <v>269</v>
      </c>
      <c r="L67" s="16">
        <v>4760</v>
      </c>
      <c r="M67" s="16">
        <v>4588</v>
      </c>
      <c r="N67" s="16"/>
      <c r="O67" s="16">
        <v>362</v>
      </c>
      <c r="P67" s="16">
        <v>1693</v>
      </c>
      <c r="Q67" s="16">
        <v>2487</v>
      </c>
    </row>
    <row r="68" spans="1:17">
      <c r="A68" t="s">
        <v>261</v>
      </c>
      <c r="B68" t="s">
        <v>50</v>
      </c>
      <c r="C68" s="16">
        <v>6872</v>
      </c>
      <c r="D68" s="16">
        <v>7084</v>
      </c>
      <c r="E68" s="16">
        <v>5528</v>
      </c>
      <c r="F68" s="16"/>
      <c r="G68" s="16">
        <v>346</v>
      </c>
      <c r="H68" s="16">
        <v>304</v>
      </c>
      <c r="I68" s="16">
        <v>284</v>
      </c>
      <c r="J68" s="16"/>
      <c r="K68" s="16">
        <v>16273</v>
      </c>
      <c r="L68" s="16">
        <v>12327</v>
      </c>
      <c r="M68" s="16">
        <v>11401</v>
      </c>
      <c r="N68" s="16"/>
      <c r="O68" s="16">
        <v>4202</v>
      </c>
      <c r="P68" s="16">
        <v>4765</v>
      </c>
      <c r="Q68" s="16">
        <v>3723</v>
      </c>
    </row>
    <row r="69" spans="1:17">
      <c r="A69" t="s">
        <v>262</v>
      </c>
      <c r="B69" t="s">
        <v>66</v>
      </c>
      <c r="C69" s="16">
        <v>380</v>
      </c>
      <c r="D69" s="16">
        <v>288</v>
      </c>
      <c r="E69" s="16">
        <v>4580</v>
      </c>
      <c r="F69" s="16"/>
      <c r="G69" s="16">
        <v>207</v>
      </c>
      <c r="H69" s="16">
        <v>167</v>
      </c>
      <c r="I69" s="16">
        <v>4940</v>
      </c>
      <c r="J69" s="16"/>
      <c r="K69" s="16">
        <v>237</v>
      </c>
      <c r="L69" s="16">
        <v>196</v>
      </c>
      <c r="M69" s="16">
        <v>4134</v>
      </c>
      <c r="N69" s="16"/>
      <c r="O69" s="16">
        <v>255</v>
      </c>
      <c r="P69" s="16">
        <v>319</v>
      </c>
      <c r="Q69" s="16">
        <v>2374</v>
      </c>
    </row>
    <row r="70" spans="1:17">
      <c r="A70" t="s">
        <v>263</v>
      </c>
      <c r="B70" t="s">
        <v>58</v>
      </c>
      <c r="C70" s="16">
        <v>138</v>
      </c>
      <c r="D70" s="16">
        <v>217</v>
      </c>
      <c r="E70" s="16">
        <v>1554</v>
      </c>
      <c r="F70" s="16"/>
      <c r="G70" s="16">
        <v>95</v>
      </c>
      <c r="H70" s="16">
        <v>103</v>
      </c>
      <c r="I70" s="16">
        <v>2506</v>
      </c>
      <c r="J70" s="16"/>
      <c r="K70" s="16">
        <v>128</v>
      </c>
      <c r="L70" s="16">
        <v>180</v>
      </c>
      <c r="M70" s="16">
        <v>2302</v>
      </c>
      <c r="N70" s="16"/>
      <c r="O70" s="16">
        <v>79</v>
      </c>
      <c r="P70" s="16">
        <v>111</v>
      </c>
      <c r="Q70" s="16">
        <v>1627</v>
      </c>
    </row>
    <row r="71" spans="1:17">
      <c r="A71" t="s">
        <v>264</v>
      </c>
      <c r="B71" t="s">
        <v>62</v>
      </c>
      <c r="C71" s="16">
        <v>520</v>
      </c>
      <c r="D71" s="16">
        <v>391</v>
      </c>
      <c r="E71" s="16">
        <v>5337</v>
      </c>
      <c r="F71" s="16"/>
      <c r="G71" s="16">
        <v>269</v>
      </c>
      <c r="H71" s="16">
        <v>261</v>
      </c>
      <c r="I71" s="16">
        <v>5802</v>
      </c>
      <c r="J71" s="16"/>
      <c r="K71" s="16">
        <v>770</v>
      </c>
      <c r="L71" s="16">
        <v>741</v>
      </c>
      <c r="M71" s="16">
        <v>18317</v>
      </c>
      <c r="N71" s="16"/>
      <c r="O71" s="16">
        <v>370</v>
      </c>
      <c r="P71" s="16">
        <v>517</v>
      </c>
      <c r="Q71" s="16">
        <v>3384</v>
      </c>
    </row>
    <row r="72" spans="1:17">
      <c r="A72" t="s">
        <v>265</v>
      </c>
      <c r="B72" t="s">
        <v>48</v>
      </c>
      <c r="C72" s="16">
        <v>350</v>
      </c>
      <c r="D72" s="16">
        <v>461</v>
      </c>
      <c r="E72" s="16">
        <v>4747</v>
      </c>
      <c r="F72" s="16"/>
      <c r="G72" s="16">
        <v>152</v>
      </c>
      <c r="H72" s="16">
        <v>166</v>
      </c>
      <c r="I72" s="16">
        <v>4833</v>
      </c>
      <c r="J72" s="16"/>
      <c r="K72" s="16">
        <v>295</v>
      </c>
      <c r="L72" s="16">
        <v>272</v>
      </c>
      <c r="M72" s="16">
        <v>4776</v>
      </c>
      <c r="N72" s="16"/>
      <c r="O72" s="16">
        <v>18</v>
      </c>
      <c r="P72" s="16">
        <v>32</v>
      </c>
      <c r="Q72" s="16">
        <v>319</v>
      </c>
    </row>
    <row r="73" spans="1:17">
      <c r="A73" t="s">
        <v>266</v>
      </c>
      <c r="B73" t="s">
        <v>42</v>
      </c>
      <c r="C73" s="16">
        <v>242</v>
      </c>
      <c r="D73" s="16">
        <v>229</v>
      </c>
      <c r="E73" s="16">
        <v>1748</v>
      </c>
      <c r="F73" s="16"/>
      <c r="G73" s="16">
        <v>148</v>
      </c>
      <c r="H73" s="16">
        <v>145</v>
      </c>
      <c r="I73" s="16">
        <v>2230</v>
      </c>
      <c r="J73" s="16"/>
      <c r="K73" s="16">
        <v>158</v>
      </c>
      <c r="L73" s="16">
        <v>171</v>
      </c>
      <c r="M73" s="16">
        <v>1727</v>
      </c>
      <c r="N73" s="16"/>
      <c r="O73" s="16">
        <v>620</v>
      </c>
      <c r="P73" s="16">
        <v>726</v>
      </c>
      <c r="Q73" s="16">
        <v>3651</v>
      </c>
    </row>
    <row r="74" spans="1:17">
      <c r="A74" t="s">
        <v>267</v>
      </c>
      <c r="B74" t="s">
        <v>46</v>
      </c>
      <c r="C74" s="16">
        <v>244</v>
      </c>
      <c r="D74" s="16">
        <v>234</v>
      </c>
      <c r="E74" s="16">
        <v>2875</v>
      </c>
      <c r="F74" s="16"/>
      <c r="G74" s="16">
        <v>121</v>
      </c>
      <c r="H74" s="16">
        <v>101</v>
      </c>
      <c r="I74" s="16">
        <v>3531</v>
      </c>
      <c r="J74" s="16"/>
      <c r="K74" s="16">
        <v>226</v>
      </c>
      <c r="L74" s="16">
        <v>146</v>
      </c>
      <c r="M74" s="16">
        <v>2674</v>
      </c>
      <c r="N74" s="16"/>
      <c r="O74" s="16">
        <v>270</v>
      </c>
      <c r="P74" s="16">
        <v>236</v>
      </c>
      <c r="Q74" s="16">
        <v>2522</v>
      </c>
    </row>
    <row r="75" spans="1:17">
      <c r="A75" t="s">
        <v>268</v>
      </c>
      <c r="B75" t="s">
        <v>76</v>
      </c>
      <c r="C75" s="16">
        <v>202</v>
      </c>
      <c r="D75" s="16">
        <v>1943</v>
      </c>
      <c r="E75" s="16">
        <v>1458</v>
      </c>
      <c r="F75" s="16"/>
      <c r="G75" s="16">
        <v>161</v>
      </c>
      <c r="H75" s="16">
        <v>1786</v>
      </c>
      <c r="I75" s="16">
        <v>1927</v>
      </c>
      <c r="J75" s="16"/>
      <c r="K75" s="16">
        <v>161</v>
      </c>
      <c r="L75" s="16">
        <v>1270</v>
      </c>
      <c r="M75" s="16">
        <v>1032</v>
      </c>
      <c r="N75" s="16"/>
      <c r="O75" s="16">
        <v>499</v>
      </c>
      <c r="P75" s="16">
        <v>4488</v>
      </c>
      <c r="Q75" s="16">
        <v>3540</v>
      </c>
    </row>
    <row r="76" spans="1:17">
      <c r="A76" t="s">
        <v>269</v>
      </c>
      <c r="B76" t="s">
        <v>84</v>
      </c>
      <c r="C76" s="16">
        <v>7</v>
      </c>
      <c r="D76" s="16">
        <v>6</v>
      </c>
      <c r="E76" s="16">
        <v>13</v>
      </c>
      <c r="F76" s="16"/>
      <c r="G76" s="16">
        <v>12</v>
      </c>
      <c r="H76" s="16">
        <v>3</v>
      </c>
      <c r="I76" s="16">
        <v>12</v>
      </c>
      <c r="J76" s="16"/>
      <c r="K76" s="16">
        <v>8</v>
      </c>
      <c r="L76" s="16">
        <v>7</v>
      </c>
      <c r="M76" s="16">
        <v>11</v>
      </c>
      <c r="N76" s="16"/>
      <c r="O76" s="16">
        <v>6</v>
      </c>
      <c r="P76" s="16">
        <v>6</v>
      </c>
      <c r="Q76" s="16">
        <v>11</v>
      </c>
    </row>
    <row r="77" spans="1:17">
      <c r="A77" t="s">
        <v>270</v>
      </c>
      <c r="B77" t="s">
        <v>74</v>
      </c>
      <c r="C77" s="16">
        <v>12</v>
      </c>
      <c r="D77" s="16">
        <v>10</v>
      </c>
      <c r="E77" s="16">
        <v>10</v>
      </c>
      <c r="F77" s="16"/>
      <c r="G77" s="16">
        <v>10</v>
      </c>
      <c r="H77" s="16">
        <v>8</v>
      </c>
      <c r="I77" s="16">
        <v>7</v>
      </c>
      <c r="J77" s="16"/>
      <c r="K77" s="16">
        <v>5</v>
      </c>
      <c r="L77" s="16">
        <v>7</v>
      </c>
      <c r="M77" s="16">
        <v>9</v>
      </c>
      <c r="N77" s="16"/>
      <c r="O77" s="16">
        <v>14</v>
      </c>
      <c r="P77" s="16">
        <v>6</v>
      </c>
      <c r="Q77" s="16">
        <v>12</v>
      </c>
    </row>
    <row r="78" spans="1:17">
      <c r="A78" t="s">
        <v>271</v>
      </c>
      <c r="B78" t="s">
        <v>92</v>
      </c>
      <c r="C78" s="16">
        <v>0</v>
      </c>
      <c r="D78" s="16">
        <v>2</v>
      </c>
      <c r="E78" s="16">
        <v>4</v>
      </c>
      <c r="F78" s="16"/>
      <c r="G78" s="16">
        <v>78</v>
      </c>
      <c r="H78" s="16">
        <v>101</v>
      </c>
      <c r="I78" s="16">
        <v>2813</v>
      </c>
      <c r="J78" s="16"/>
      <c r="K78" s="16">
        <v>1</v>
      </c>
      <c r="L78" s="16">
        <v>1</v>
      </c>
      <c r="M78" s="16">
        <v>3</v>
      </c>
      <c r="N78" s="16"/>
      <c r="O78" s="16">
        <v>0</v>
      </c>
      <c r="P78" s="16">
        <v>1</v>
      </c>
      <c r="Q78" s="16">
        <v>5</v>
      </c>
    </row>
    <row r="79" spans="1:17">
      <c r="A79" t="s">
        <v>272</v>
      </c>
      <c r="B79" t="s">
        <v>106</v>
      </c>
      <c r="C79" s="16">
        <v>2</v>
      </c>
      <c r="D79" s="16">
        <v>0</v>
      </c>
      <c r="E79" s="16">
        <v>1</v>
      </c>
      <c r="F79" s="16"/>
      <c r="G79" s="16">
        <v>16</v>
      </c>
      <c r="H79" s="16">
        <v>10</v>
      </c>
      <c r="I79" s="16">
        <v>14</v>
      </c>
      <c r="J79" s="16"/>
      <c r="K79" s="16">
        <v>9</v>
      </c>
      <c r="L79" s="16">
        <v>6</v>
      </c>
      <c r="M79" s="16">
        <v>6</v>
      </c>
      <c r="N79" s="16"/>
      <c r="O79" s="16">
        <v>57</v>
      </c>
      <c r="P79" s="16">
        <v>53</v>
      </c>
      <c r="Q79" s="16">
        <v>70</v>
      </c>
    </row>
    <row r="80" spans="1:17">
      <c r="A80" t="s">
        <v>273</v>
      </c>
      <c r="B80" t="s">
        <v>130</v>
      </c>
      <c r="C80" s="16">
        <v>201</v>
      </c>
      <c r="D80" s="16">
        <v>1078</v>
      </c>
      <c r="E80" s="16">
        <v>2714</v>
      </c>
      <c r="F80" s="16"/>
      <c r="G80" s="16">
        <v>110</v>
      </c>
      <c r="H80" s="16">
        <v>1221</v>
      </c>
      <c r="I80" s="16">
        <v>2191</v>
      </c>
      <c r="J80" s="16"/>
      <c r="K80" s="16">
        <v>95</v>
      </c>
      <c r="L80" s="16">
        <v>121</v>
      </c>
      <c r="M80" s="16">
        <v>2376</v>
      </c>
      <c r="N80" s="16"/>
      <c r="O80" s="16">
        <v>195</v>
      </c>
      <c r="P80" s="16">
        <v>242</v>
      </c>
      <c r="Q80" s="16">
        <v>2423</v>
      </c>
    </row>
    <row r="81" spans="1:17">
      <c r="A81" t="s">
        <v>274</v>
      </c>
      <c r="B81" t="s">
        <v>134</v>
      </c>
      <c r="C81" s="16">
        <v>0</v>
      </c>
      <c r="D81" s="16">
        <v>10</v>
      </c>
      <c r="E81" s="16">
        <v>15</v>
      </c>
      <c r="F81" s="16"/>
      <c r="G81" s="16">
        <v>1</v>
      </c>
      <c r="H81" s="16">
        <v>3</v>
      </c>
      <c r="I81" s="16">
        <v>9</v>
      </c>
      <c r="J81" s="16"/>
      <c r="K81" s="16">
        <v>2</v>
      </c>
      <c r="L81" s="16">
        <v>3</v>
      </c>
      <c r="M81" s="16">
        <v>15</v>
      </c>
      <c r="N81" s="16"/>
      <c r="O81" s="16">
        <v>3</v>
      </c>
      <c r="P81" s="16">
        <v>5</v>
      </c>
      <c r="Q81" s="16">
        <v>12</v>
      </c>
    </row>
    <row r="82" spans="1:17">
      <c r="A82" t="s">
        <v>275</v>
      </c>
      <c r="B82" t="s">
        <v>72</v>
      </c>
      <c r="C82" s="16">
        <v>312</v>
      </c>
      <c r="D82" s="16">
        <v>362</v>
      </c>
      <c r="E82" s="16">
        <v>2416</v>
      </c>
      <c r="F82" s="16"/>
      <c r="G82" s="16">
        <v>353</v>
      </c>
      <c r="H82" s="16">
        <v>296</v>
      </c>
      <c r="I82" s="16">
        <v>2641</v>
      </c>
      <c r="J82" s="16"/>
      <c r="K82" s="16">
        <v>411</v>
      </c>
      <c r="L82" s="16">
        <v>332</v>
      </c>
      <c r="M82" s="16">
        <v>2156</v>
      </c>
      <c r="N82" s="16"/>
      <c r="O82" s="16">
        <v>467</v>
      </c>
      <c r="P82" s="16">
        <v>579</v>
      </c>
      <c r="Q82" s="16">
        <v>3744</v>
      </c>
    </row>
    <row r="83" spans="1:17">
      <c r="A83" t="s">
        <v>276</v>
      </c>
      <c r="B83" t="s">
        <v>68</v>
      </c>
      <c r="C83" s="16">
        <v>343</v>
      </c>
      <c r="D83" s="16">
        <v>463</v>
      </c>
      <c r="E83" s="16">
        <v>3994</v>
      </c>
      <c r="F83" s="16"/>
      <c r="G83" s="16">
        <v>151</v>
      </c>
      <c r="H83" s="16">
        <v>243</v>
      </c>
      <c r="I83" s="16">
        <v>3225</v>
      </c>
      <c r="J83" s="16"/>
      <c r="K83" s="16">
        <v>43</v>
      </c>
      <c r="L83" s="16">
        <v>41</v>
      </c>
      <c r="M83" s="16">
        <v>898</v>
      </c>
      <c r="N83" s="16"/>
      <c r="O83" s="16">
        <v>168</v>
      </c>
      <c r="P83" s="16">
        <v>220</v>
      </c>
      <c r="Q83" s="16">
        <v>2602</v>
      </c>
    </row>
    <row r="84" spans="1:17">
      <c r="A84" t="s">
        <v>277</v>
      </c>
      <c r="B84" t="s">
        <v>86</v>
      </c>
      <c r="C84" s="16">
        <v>1</v>
      </c>
      <c r="D84" s="16">
        <v>2</v>
      </c>
      <c r="E84" s="16">
        <v>2</v>
      </c>
      <c r="F84" s="16"/>
      <c r="G84" s="16">
        <v>1</v>
      </c>
      <c r="H84" s="16">
        <v>5</v>
      </c>
      <c r="I84" s="16">
        <v>6</v>
      </c>
      <c r="J84" s="16"/>
      <c r="K84" s="16">
        <v>3</v>
      </c>
      <c r="L84" s="16">
        <v>0</v>
      </c>
      <c r="M84" s="16">
        <v>5</v>
      </c>
      <c r="N84" s="16"/>
      <c r="O84" s="16">
        <v>4</v>
      </c>
      <c r="P84" s="16">
        <v>1</v>
      </c>
      <c r="Q84" s="16">
        <v>7</v>
      </c>
    </row>
    <row r="85" spans="1:17">
      <c r="A85" t="s">
        <v>278</v>
      </c>
      <c r="B85" t="s">
        <v>88</v>
      </c>
      <c r="C85" s="16">
        <v>0</v>
      </c>
      <c r="D85" s="16">
        <v>0</v>
      </c>
      <c r="E85" s="16">
        <v>8</v>
      </c>
      <c r="F85" s="16"/>
      <c r="G85" s="16">
        <v>1</v>
      </c>
      <c r="H85" s="16">
        <v>0</v>
      </c>
      <c r="I85" s="16">
        <v>15</v>
      </c>
      <c r="J85" s="16"/>
      <c r="K85" s="16">
        <v>4</v>
      </c>
      <c r="L85" s="16">
        <v>1</v>
      </c>
      <c r="M85" s="16">
        <v>8</v>
      </c>
      <c r="N85" s="16"/>
      <c r="O85" s="16">
        <v>2</v>
      </c>
      <c r="P85" s="16">
        <v>1</v>
      </c>
      <c r="Q85" s="16">
        <v>10</v>
      </c>
    </row>
    <row r="86" spans="1:17">
      <c r="A86" t="s">
        <v>279</v>
      </c>
      <c r="B86" t="s">
        <v>80</v>
      </c>
      <c r="C86" s="16">
        <v>0</v>
      </c>
      <c r="D86" s="16">
        <v>1</v>
      </c>
      <c r="E86" s="16">
        <v>3</v>
      </c>
      <c r="F86" s="16"/>
      <c r="G86" s="16">
        <v>1</v>
      </c>
      <c r="H86" s="16">
        <v>0</v>
      </c>
      <c r="I86" s="16">
        <v>6</v>
      </c>
      <c r="J86" s="16"/>
      <c r="K86" s="16">
        <v>0</v>
      </c>
      <c r="L86" s="16">
        <v>1</v>
      </c>
      <c r="M86" s="16">
        <v>1</v>
      </c>
      <c r="N86" s="16"/>
      <c r="O86" s="16">
        <v>2</v>
      </c>
      <c r="P86" s="16">
        <v>4</v>
      </c>
      <c r="Q86" s="16">
        <v>4</v>
      </c>
    </row>
    <row r="87" spans="1:17">
      <c r="A87" t="s">
        <v>280</v>
      </c>
      <c r="B87" t="s">
        <v>118</v>
      </c>
      <c r="C87" s="16">
        <v>579</v>
      </c>
      <c r="D87" s="16">
        <v>10472</v>
      </c>
      <c r="E87" s="16">
        <v>8883</v>
      </c>
      <c r="F87" s="16"/>
      <c r="G87" s="16">
        <v>336</v>
      </c>
      <c r="H87" s="16">
        <v>9304</v>
      </c>
      <c r="I87" s="16">
        <v>9317</v>
      </c>
      <c r="J87" s="16"/>
      <c r="K87" s="16">
        <v>4070</v>
      </c>
      <c r="L87" s="16">
        <v>8743</v>
      </c>
      <c r="M87" s="16">
        <v>8198</v>
      </c>
      <c r="N87" s="16"/>
      <c r="O87" s="16">
        <v>265</v>
      </c>
      <c r="P87" s="16">
        <v>3942</v>
      </c>
      <c r="Q87" s="16">
        <v>5562</v>
      </c>
    </row>
    <row r="88" spans="1:17">
      <c r="A88" t="s">
        <v>281</v>
      </c>
      <c r="B88" t="s">
        <v>126</v>
      </c>
      <c r="C88" s="16">
        <v>312</v>
      </c>
      <c r="D88" s="16">
        <v>366</v>
      </c>
      <c r="E88" s="16">
        <v>3056</v>
      </c>
      <c r="F88" s="16"/>
      <c r="G88" s="16">
        <v>169</v>
      </c>
      <c r="H88" s="16">
        <v>200</v>
      </c>
      <c r="I88" s="16">
        <v>2990</v>
      </c>
      <c r="J88" s="16"/>
      <c r="K88" s="16">
        <v>269</v>
      </c>
      <c r="L88" s="16">
        <v>263</v>
      </c>
      <c r="M88" s="16">
        <v>2622</v>
      </c>
      <c r="N88" s="16"/>
      <c r="O88" s="16">
        <v>137</v>
      </c>
      <c r="P88" s="16">
        <v>253</v>
      </c>
      <c r="Q88" s="16">
        <v>2659</v>
      </c>
    </row>
    <row r="89" spans="1:17">
      <c r="A89" t="s">
        <v>282</v>
      </c>
      <c r="B89" t="s">
        <v>138</v>
      </c>
      <c r="C89" s="16">
        <v>1435</v>
      </c>
      <c r="D89" s="16">
        <v>2602</v>
      </c>
      <c r="E89" s="16">
        <v>13855</v>
      </c>
      <c r="F89" s="16"/>
      <c r="G89" s="16">
        <v>906</v>
      </c>
      <c r="H89" s="16">
        <v>2640</v>
      </c>
      <c r="I89" s="16">
        <v>11015</v>
      </c>
      <c r="J89" s="16"/>
      <c r="K89" s="16">
        <v>2638</v>
      </c>
      <c r="L89" s="16">
        <v>4919</v>
      </c>
      <c r="M89" s="16">
        <v>16024</v>
      </c>
      <c r="N89" s="16"/>
      <c r="O89" s="16">
        <v>364</v>
      </c>
      <c r="P89" s="16">
        <v>2580</v>
      </c>
      <c r="Q89" s="16">
        <v>11583</v>
      </c>
    </row>
    <row r="90" spans="1:17">
      <c r="A90" t="s">
        <v>283</v>
      </c>
      <c r="B90" t="s">
        <v>120</v>
      </c>
      <c r="C90" s="16">
        <v>958</v>
      </c>
      <c r="D90" s="16">
        <v>1074</v>
      </c>
      <c r="E90" s="16">
        <v>5877</v>
      </c>
      <c r="F90" s="16"/>
      <c r="G90" s="16">
        <v>988</v>
      </c>
      <c r="H90" s="16">
        <v>889</v>
      </c>
      <c r="I90" s="16">
        <v>10065</v>
      </c>
      <c r="J90" s="16"/>
      <c r="K90" s="16">
        <v>1448</v>
      </c>
      <c r="L90" s="16">
        <v>1304</v>
      </c>
      <c r="M90" s="16">
        <v>16148</v>
      </c>
      <c r="N90" s="16"/>
      <c r="O90" s="16">
        <v>188</v>
      </c>
      <c r="P90" s="16">
        <v>291</v>
      </c>
      <c r="Q90" s="16">
        <v>7966</v>
      </c>
    </row>
    <row r="91" spans="1:17">
      <c r="A91" t="s">
        <v>284</v>
      </c>
      <c r="B91" t="s">
        <v>144</v>
      </c>
      <c r="C91" s="16">
        <v>4</v>
      </c>
      <c r="D91" s="16">
        <v>7</v>
      </c>
      <c r="E91" s="16">
        <v>11</v>
      </c>
      <c r="F91" s="16"/>
      <c r="G91" s="16">
        <v>1</v>
      </c>
      <c r="H91" s="16">
        <v>6</v>
      </c>
      <c r="I91" s="16">
        <v>12</v>
      </c>
      <c r="J91" s="16"/>
      <c r="K91" s="16">
        <v>3</v>
      </c>
      <c r="L91" s="16">
        <v>6</v>
      </c>
      <c r="M91" s="16">
        <v>10</v>
      </c>
      <c r="N91" s="16"/>
      <c r="O91" s="16">
        <v>2</v>
      </c>
      <c r="P91" s="16">
        <v>3</v>
      </c>
      <c r="Q91" s="16">
        <v>10</v>
      </c>
    </row>
    <row r="92" spans="1:17" ht="15" thickBot="1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</row>
    <row r="93" spans="1:17">
      <c r="B93" s="55" t="s">
        <v>285</v>
      </c>
      <c r="C93" s="16">
        <f>SUM(C20:C25)</f>
        <v>19227</v>
      </c>
      <c r="D93" s="16">
        <f t="shared" ref="D93:E93" si="0">SUM(D20:D25)</f>
        <v>20407</v>
      </c>
      <c r="E93" s="16">
        <f t="shared" si="0"/>
        <v>18402</v>
      </c>
      <c r="F93" s="16"/>
      <c r="G93" s="16">
        <f>SUM(H20:H25)</f>
        <v>17392</v>
      </c>
      <c r="H93" s="16">
        <f>SUM(I20:I25)</f>
        <v>19792</v>
      </c>
      <c r="I93" s="16">
        <f>SUM(K20:K25)</f>
        <v>23179</v>
      </c>
      <c r="J93" s="16"/>
      <c r="K93" s="16">
        <f>SUM(M20:M25)</f>
        <v>17409</v>
      </c>
      <c r="L93" s="16">
        <f>SUM(O20:O25)</f>
        <v>19949</v>
      </c>
      <c r="M93" s="16">
        <f>SUM(P20:P25)</f>
        <v>23265</v>
      </c>
      <c r="N93" s="16"/>
      <c r="O93" s="16">
        <f>SUM(O20:O25)</f>
        <v>19949</v>
      </c>
      <c r="P93" s="16">
        <f t="shared" ref="P93:Q93" si="1">SUM(P20:P25)</f>
        <v>23265</v>
      </c>
      <c r="Q93" s="16">
        <f t="shared" si="1"/>
        <v>17667</v>
      </c>
    </row>
    <row r="94" spans="1:17">
      <c r="B94" s="56" t="s">
        <v>286</v>
      </c>
      <c r="C94" s="56">
        <f>AVERAGE(C93:E93,G93:I93,K93:M93,O93:Q93)</f>
        <v>19991.916666666668</v>
      </c>
    </row>
    <row r="95" spans="1:17">
      <c r="B95" s="55" t="s">
        <v>287</v>
      </c>
      <c r="C95" s="57">
        <f>$C$94/C93</f>
        <v>1.0397834642256549</v>
      </c>
      <c r="D95" s="57">
        <f t="shared" ref="D95:Q95" si="2">$C$94/D93</f>
        <v>0.97965975727283128</v>
      </c>
      <c r="E95" s="57">
        <f t="shared" si="2"/>
        <v>1.0863991232837011</v>
      </c>
      <c r="F95" s="57"/>
      <c r="G95" s="57">
        <f t="shared" si="2"/>
        <v>1.1494892287641829</v>
      </c>
      <c r="H95" s="57">
        <f t="shared" si="2"/>
        <v>1.0101008825114526</v>
      </c>
      <c r="I95" s="57">
        <f t="shared" si="2"/>
        <v>0.86250125832290725</v>
      </c>
      <c r="J95" s="57"/>
      <c r="K95" s="57">
        <f t="shared" si="2"/>
        <v>1.1483667451701227</v>
      </c>
      <c r="L95" s="57">
        <f t="shared" si="2"/>
        <v>1.0021513191972864</v>
      </c>
      <c r="M95" s="57">
        <f t="shared" si="2"/>
        <v>0.85931298803639233</v>
      </c>
      <c r="N95" s="57"/>
      <c r="O95" s="57">
        <f t="shared" si="2"/>
        <v>1.0021513191972864</v>
      </c>
      <c r="P95" s="57">
        <f t="shared" si="2"/>
        <v>0.85931298803639233</v>
      </c>
      <c r="Q95" s="57">
        <f t="shared" si="2"/>
        <v>1.1315965736495539</v>
      </c>
    </row>
  </sheetData>
  <mergeCells count="8">
    <mergeCell ref="C2:E2"/>
    <mergeCell ref="G2:I2"/>
    <mergeCell ref="K2:M2"/>
    <mergeCell ref="O2:Q2"/>
    <mergeCell ref="C4:E4"/>
    <mergeCell ref="G4:I4"/>
    <mergeCell ref="K4:M4"/>
    <mergeCell ref="O4:Q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</vt:lpstr>
      <vt:lpstr>Digest Sorted</vt:lpstr>
      <vt:lpstr>Prior Data - April</vt:lpstr>
    </vt:vector>
  </TitlesOfParts>
  <Company>NanoString Technologies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RCC Collector Worksheet</dc:title>
  <dc:creator>Robin Lynn White</dc:creator>
  <dc:description>Version 1.6.0</dc:description>
  <cp:lastModifiedBy>Mackenzie Gavery</cp:lastModifiedBy>
  <cp:lastPrinted>2008-09-22T22:04:21Z</cp:lastPrinted>
  <dcterms:created xsi:type="dcterms:W3CDTF">2008-02-04T19:21:28Z</dcterms:created>
  <dcterms:modified xsi:type="dcterms:W3CDTF">2014-07-03T19:11:34Z</dcterms:modified>
  <cp:contentStatus>Draft</cp:contentStatus>
</cp:coreProperties>
</file>